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updateLinks="never" codeName="ThisWorkbook"/>
  <bookViews>
    <workbookView xWindow="8595" yWindow="32760" windowWidth="9360" windowHeight="11895"/>
  </bookViews>
  <sheets>
    <sheet name="原油換算値計算表" sheetId="2" r:id="rId1"/>
    <sheet name="係数" sheetId="4" state="hidden" r:id="rId2"/>
  </sheets>
  <definedNames>
    <definedName name="_xlnm.Print_Area" localSheetId="0">原油換算値計算表!$A$2:$W$42</definedName>
  </definedNames>
  <calcPr calcId="977461" fullPrecision="0"/>
</workbook>
</file>

<file path=xl/calcChain.xml><?xml version="1.0" encoding="utf-8"?>
<calcChain xmlns="http://schemas.openxmlformats.org/spreadsheetml/2006/main">
  <c r="T37" i="2" l="1"/>
  <c r="R37" i="2"/>
  <c r="T36" i="2"/>
  <c r="T35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34" i="2"/>
  <c r="T38" i="2"/>
  <c r="T39" i="2"/>
  <c r="T40" i="2"/>
  <c r="S38" i="2"/>
  <c r="R36" i="2"/>
  <c r="R31" i="2"/>
  <c r="R26" i="2"/>
  <c r="R29" i="2"/>
  <c r="Q38" i="2"/>
  <c r="R35" i="2"/>
  <c r="R34" i="2"/>
  <c r="R38" i="2"/>
  <c r="R39" i="2"/>
  <c r="R40" i="2"/>
  <c r="T41" i="2"/>
  <c r="R30" i="2"/>
  <c r="R32" i="2"/>
  <c r="R18" i="2"/>
  <c r="R19" i="2"/>
  <c r="R20" i="2"/>
  <c r="R21" i="2"/>
  <c r="R22" i="2"/>
  <c r="R23" i="2"/>
  <c r="R24" i="2"/>
  <c r="R25" i="2"/>
  <c r="R27" i="2"/>
  <c r="R28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V38" i="2"/>
  <c r="U38" i="2"/>
  <c r="B39" i="2"/>
  <c r="AB54" i="2"/>
  <c r="T33" i="2"/>
  <c r="R33" i="2"/>
</calcChain>
</file>

<file path=xl/sharedStrings.xml><?xml version="1.0" encoding="utf-8"?>
<sst xmlns="http://schemas.openxmlformats.org/spreadsheetml/2006/main" count="323" uniqueCount="174">
  <si>
    <t>燃
料
及
び
熱</t>
    <rPh sb="0" eb="1">
      <t>ネン</t>
    </rPh>
    <rPh sb="6" eb="7">
      <t>リョウ</t>
    </rPh>
    <rPh sb="12" eb="13">
      <t>オヨ</t>
    </rPh>
    <rPh sb="22" eb="23">
      <t>ネツ</t>
    </rPh>
    <phoneticPr fontId="2"/>
  </si>
  <si>
    <t>原油のうちコンデンセート(NGL)</t>
    <rPh sb="0" eb="2">
      <t>ゲンユ</t>
    </rPh>
    <phoneticPr fontId="2"/>
  </si>
  <si>
    <t>ｋｌ</t>
  </si>
  <si>
    <t>ｔ</t>
  </si>
  <si>
    <t>産業用蒸気</t>
    <rPh sb="0" eb="3">
      <t>サンギョウヨウ</t>
    </rPh>
    <rPh sb="3" eb="5">
      <t>ジョウキ</t>
    </rPh>
    <phoneticPr fontId="2"/>
  </si>
  <si>
    <t>産業用以外の蒸気</t>
    <rPh sb="0" eb="3">
      <t>サンギョウヨウ</t>
    </rPh>
    <rPh sb="3" eb="5">
      <t>イガイ</t>
    </rPh>
    <rPh sb="6" eb="8">
      <t>ジョウキ</t>
    </rPh>
    <phoneticPr fontId="2"/>
  </si>
  <si>
    <t>温水</t>
    <rPh sb="0" eb="2">
      <t>オンスイ</t>
    </rPh>
    <phoneticPr fontId="2"/>
  </si>
  <si>
    <t>冷水</t>
    <rPh sb="0" eb="2">
      <t>レイスイ</t>
    </rPh>
    <phoneticPr fontId="2"/>
  </si>
  <si>
    <t>小計</t>
    <rPh sb="0" eb="2">
      <t>ショウケイ</t>
    </rPh>
    <phoneticPr fontId="2"/>
  </si>
  <si>
    <t>電
気</t>
    <rPh sb="0" eb="1">
      <t>デン</t>
    </rPh>
    <rPh sb="3" eb="4">
      <t>キ</t>
    </rPh>
    <phoneticPr fontId="2"/>
  </si>
  <si>
    <t>一般電気
事業者</t>
    <rPh sb="0" eb="2">
      <t>イッパン</t>
    </rPh>
    <phoneticPr fontId="2"/>
  </si>
  <si>
    <t>昼間買電</t>
    <rPh sb="0" eb="2">
      <t>ヒルマ</t>
    </rPh>
    <rPh sb="2" eb="3">
      <t>カ</t>
    </rPh>
    <rPh sb="3" eb="4">
      <t>デン</t>
    </rPh>
    <phoneticPr fontId="2"/>
  </si>
  <si>
    <t>千kWh</t>
    <rPh sb="0" eb="1">
      <t>セン</t>
    </rPh>
    <phoneticPr fontId="2"/>
  </si>
  <si>
    <t>夜間買電</t>
    <rPh sb="0" eb="2">
      <t>ヤカン</t>
    </rPh>
    <rPh sb="2" eb="3">
      <t>カ</t>
    </rPh>
    <rPh sb="3" eb="4">
      <t>デン</t>
    </rPh>
    <phoneticPr fontId="2"/>
  </si>
  <si>
    <t>その他</t>
    <rPh sb="2" eb="3">
      <t>タ</t>
    </rPh>
    <phoneticPr fontId="2"/>
  </si>
  <si>
    <t>上記以外の買電</t>
    <rPh sb="0" eb="2">
      <t>ジョウキ</t>
    </rPh>
    <rPh sb="2" eb="4">
      <t>イガイ</t>
    </rPh>
    <rPh sb="5" eb="6">
      <t>カ</t>
    </rPh>
    <rPh sb="6" eb="7">
      <t>デン</t>
    </rPh>
    <phoneticPr fontId="2"/>
  </si>
  <si>
    <t>自家発電</t>
    <rPh sb="0" eb="2">
      <t>ジカ</t>
    </rPh>
    <rPh sb="2" eb="4">
      <t>ハツデン</t>
    </rPh>
    <phoneticPr fontId="2"/>
  </si>
  <si>
    <t>使用量</t>
    <rPh sb="0" eb="3">
      <t>シヨウリョウ</t>
    </rPh>
    <phoneticPr fontId="2"/>
  </si>
  <si>
    <t>数値</t>
    <rPh sb="0" eb="2">
      <t>スウチ</t>
    </rPh>
    <phoneticPr fontId="2"/>
  </si>
  <si>
    <t>都市ガス</t>
    <rPh sb="0" eb="2">
      <t>トシ</t>
    </rPh>
    <phoneticPr fontId="2"/>
  </si>
  <si>
    <t>使用・供給エネルギー</t>
    <rPh sb="0" eb="2">
      <t>シヨウ</t>
    </rPh>
    <rPh sb="3" eb="5">
      <t>キョウキュウ</t>
    </rPh>
    <phoneticPr fontId="2"/>
  </si>
  <si>
    <t>第7表　チェック</t>
    <rPh sb="0" eb="1">
      <t>ダイ</t>
    </rPh>
    <rPh sb="2" eb="3">
      <t>ヒョウ</t>
    </rPh>
    <phoneticPr fontId="2"/>
  </si>
  <si>
    <t>エネルギーの種類</t>
    <rPh sb="6" eb="8">
      <t>シュルイ</t>
    </rPh>
    <phoneticPr fontId="2"/>
  </si>
  <si>
    <t xml:space="preserve"> 省エネ法の換算係数</t>
    <rPh sb="1" eb="2">
      <t>ショウ</t>
    </rPh>
    <rPh sb="4" eb="5">
      <t>ホウ</t>
    </rPh>
    <phoneticPr fontId="2"/>
  </si>
  <si>
    <t>温対法の換算係数</t>
    <rPh sb="0" eb="3">
      <t>オンタイホウ</t>
    </rPh>
    <phoneticPr fontId="2"/>
  </si>
  <si>
    <t xml:space="preserve">燃
料
</t>
    <rPh sb="0" eb="1">
      <t>ネン</t>
    </rPh>
    <rPh sb="6" eb="7">
      <t>リョウ</t>
    </rPh>
    <phoneticPr fontId="2"/>
  </si>
  <si>
    <t>GＪ/ｋｌ</t>
  </si>
  <si>
    <t>tC/GJ</t>
  </si>
  <si>
    <t>揮発油</t>
  </si>
  <si>
    <t>ナフサ</t>
  </si>
  <si>
    <t>灯油</t>
  </si>
  <si>
    <t>軽油</t>
  </si>
  <si>
    <t>Ａ重油</t>
  </si>
  <si>
    <t>Ｂ・Ｃ重油</t>
  </si>
  <si>
    <t>石油アスファルト</t>
  </si>
  <si>
    <t>GＪ/ｔ</t>
  </si>
  <si>
    <t>石油コークス</t>
  </si>
  <si>
    <t>石油ガス</t>
  </si>
  <si>
    <t>GＪ/千ｍ３</t>
  </si>
  <si>
    <t>可 燃 性
天然ガス</t>
  </si>
  <si>
    <t>その他可燃性天然ガス</t>
  </si>
  <si>
    <t>石炭</t>
  </si>
  <si>
    <t>一般炭</t>
  </si>
  <si>
    <t>無煙炭</t>
  </si>
  <si>
    <t>石炭コークス</t>
  </si>
  <si>
    <t>コールタール</t>
  </si>
  <si>
    <t>コークス炉ガス</t>
  </si>
  <si>
    <t>高炉ガス</t>
  </si>
  <si>
    <t>転炉ガス</t>
  </si>
  <si>
    <t>その他の
燃 料</t>
  </si>
  <si>
    <t>熱</t>
    <rPh sb="0" eb="1">
      <t>ネツ</t>
    </rPh>
    <phoneticPr fontId="2"/>
  </si>
  <si>
    <t>GＪ/GＪ</t>
  </si>
  <si>
    <t>tCO2/GJ</t>
  </si>
  <si>
    <t>GJ/千ｋWh</t>
    <rPh sb="3" eb="4">
      <t>セン</t>
    </rPh>
    <phoneticPr fontId="2"/>
  </si>
  <si>
    <t>tCO2/千kWh</t>
    <rPh sb="5" eb="6">
      <t>セン</t>
    </rPh>
    <phoneticPr fontId="2"/>
  </si>
  <si>
    <t>tCO2/千kWh</t>
  </si>
  <si>
    <t>レ</t>
    <phoneticPr fontId="2"/>
  </si>
  <si>
    <t>昼間買電</t>
    <rPh sb="0" eb="2">
      <t>ヒルマ</t>
    </rPh>
    <rPh sb="2" eb="3">
      <t>カ</t>
    </rPh>
    <rPh sb="3" eb="4">
      <t>デン</t>
    </rPh>
    <phoneticPr fontId="8"/>
  </si>
  <si>
    <t>夜間買電</t>
    <rPh sb="0" eb="2">
      <t>ヤカン</t>
    </rPh>
    <rPh sb="2" eb="3">
      <t>カ</t>
    </rPh>
    <rPh sb="3" eb="4">
      <t>デン</t>
    </rPh>
    <phoneticPr fontId="8"/>
  </si>
  <si>
    <t>上記以外の買電</t>
    <rPh sb="0" eb="2">
      <t>ジョウキ</t>
    </rPh>
    <rPh sb="2" eb="4">
      <t>イガイ</t>
    </rPh>
    <rPh sb="5" eb="6">
      <t>カ</t>
    </rPh>
    <rPh sb="6" eb="7">
      <t>デン</t>
    </rPh>
    <phoneticPr fontId="8"/>
  </si>
  <si>
    <t>原油(コンデンセートを除く。)</t>
    <phoneticPr fontId="2"/>
  </si>
  <si>
    <t>石油系炭化水素　　ガス</t>
    <phoneticPr fontId="2"/>
  </si>
  <si>
    <t>液化天然ガス　　（ＬＮＧ）</t>
    <phoneticPr fontId="2"/>
  </si>
  <si>
    <t>原料炭</t>
    <phoneticPr fontId="2"/>
  </si>
  <si>
    <t>参考</t>
    <rPh sb="0" eb="2">
      <t>サンコウ</t>
    </rPh>
    <phoneticPr fontId="2"/>
  </si>
  <si>
    <t>液化石油ガス　　　(ＬＰＧ)</t>
    <phoneticPr fontId="2"/>
  </si>
  <si>
    <t>熱量GJ</t>
  </si>
  <si>
    <t>ＧＪ</t>
    <phoneticPr fontId="2"/>
  </si>
  <si>
    <t>原油(コンデンセートを除く。)</t>
    <phoneticPr fontId="2"/>
  </si>
  <si>
    <t>ｋｌ</t>
    <phoneticPr fontId="2"/>
  </si>
  <si>
    <t>ｋｌ</t>
    <phoneticPr fontId="2"/>
  </si>
  <si>
    <t>揮発油</t>
    <phoneticPr fontId="2"/>
  </si>
  <si>
    <t>ナフサ</t>
    <phoneticPr fontId="2"/>
  </si>
  <si>
    <t>軽油</t>
    <phoneticPr fontId="2"/>
  </si>
  <si>
    <t>Ａ重油</t>
    <phoneticPr fontId="2"/>
  </si>
  <si>
    <t>Ｂ・Ｃ重油</t>
    <phoneticPr fontId="2"/>
  </si>
  <si>
    <t>石油アスファルト</t>
    <phoneticPr fontId="2"/>
  </si>
  <si>
    <t>石油コークス</t>
    <phoneticPr fontId="2"/>
  </si>
  <si>
    <t>石油ガス</t>
    <phoneticPr fontId="2"/>
  </si>
  <si>
    <t>可 燃 性
天然ガス</t>
    <phoneticPr fontId="2"/>
  </si>
  <si>
    <t>ｔ</t>
    <phoneticPr fontId="2"/>
  </si>
  <si>
    <t>石炭</t>
    <phoneticPr fontId="2"/>
  </si>
  <si>
    <t>原料炭</t>
    <phoneticPr fontId="2"/>
  </si>
  <si>
    <t>一般炭</t>
    <phoneticPr fontId="2"/>
  </si>
  <si>
    <t>無煙炭</t>
    <phoneticPr fontId="2"/>
  </si>
  <si>
    <t>石炭コークス</t>
    <phoneticPr fontId="2"/>
  </si>
  <si>
    <t>コールタール</t>
    <phoneticPr fontId="2"/>
  </si>
  <si>
    <t>コークス炉ガス</t>
    <phoneticPr fontId="2"/>
  </si>
  <si>
    <t>高炉ガス</t>
    <phoneticPr fontId="2"/>
  </si>
  <si>
    <t>転炉ガス</t>
    <phoneticPr fontId="2"/>
  </si>
  <si>
    <t>その他の
燃 料</t>
    <phoneticPr fontId="2"/>
  </si>
  <si>
    <t>ＧＪ</t>
    <phoneticPr fontId="2"/>
  </si>
  <si>
    <t>ＧＪ</t>
    <phoneticPr fontId="2"/>
  </si>
  <si>
    <t>ＧＪ</t>
    <phoneticPr fontId="2"/>
  </si>
  <si>
    <t>北海道経済産業局長</t>
    <phoneticPr fontId="2"/>
  </si>
  <si>
    <t>関東経済産業局長</t>
    <phoneticPr fontId="2"/>
  </si>
  <si>
    <t>中国経済産業局長</t>
    <phoneticPr fontId="2"/>
  </si>
  <si>
    <t>中部経済産業局長</t>
    <phoneticPr fontId="2"/>
  </si>
  <si>
    <t>四国経済産業局長</t>
    <phoneticPr fontId="2"/>
  </si>
  <si>
    <t>九州経済産業局長</t>
    <phoneticPr fontId="2"/>
  </si>
  <si>
    <t>沖縄総合事務局長</t>
    <phoneticPr fontId="2"/>
  </si>
  <si>
    <t>東北経済産業局長</t>
    <phoneticPr fontId="2"/>
  </si>
  <si>
    <t>近畿経済産業局長</t>
    <phoneticPr fontId="2"/>
  </si>
  <si>
    <t>原油換算kl</t>
    <phoneticPr fontId="2"/>
  </si>
  <si>
    <t>係数の適用範囲</t>
    <rPh sb="0" eb="2">
      <t>ケイスウ</t>
    </rPh>
    <rPh sb="3" eb="5">
      <t>テキヨウ</t>
    </rPh>
    <rPh sb="5" eb="7">
      <t>ハンイ</t>
    </rPh>
    <phoneticPr fontId="2"/>
  </si>
  <si>
    <t>一般電気事業者：昼間買電</t>
    <rPh sb="0" eb="2">
      <t>イッパン</t>
    </rPh>
    <rPh sb="2" eb="4">
      <t>デンキ</t>
    </rPh>
    <rPh sb="4" eb="7">
      <t>ジギョウシャ</t>
    </rPh>
    <rPh sb="8" eb="10">
      <t>ヒルマ</t>
    </rPh>
    <rPh sb="10" eb="11">
      <t>カ</t>
    </rPh>
    <rPh sb="11" eb="12">
      <t>デン</t>
    </rPh>
    <phoneticPr fontId="2"/>
  </si>
  <si>
    <t>一般電気事業者：夜間買電</t>
    <rPh sb="0" eb="2">
      <t>イッパン</t>
    </rPh>
    <rPh sb="2" eb="4">
      <t>デンキ</t>
    </rPh>
    <rPh sb="4" eb="7">
      <t>ジギョウシャ</t>
    </rPh>
    <rPh sb="8" eb="10">
      <t>ヤカン</t>
    </rPh>
    <rPh sb="10" eb="11">
      <t>カ</t>
    </rPh>
    <rPh sb="11" eb="12">
      <t>デン</t>
    </rPh>
    <phoneticPr fontId="2"/>
  </si>
  <si>
    <t>その他：上記以外の買電</t>
    <rPh sb="2" eb="3">
      <t>タ</t>
    </rPh>
    <rPh sb="4" eb="6">
      <t>ジョウキ</t>
    </rPh>
    <rPh sb="6" eb="8">
      <t>イガイ</t>
    </rPh>
    <rPh sb="9" eb="10">
      <t>カ</t>
    </rPh>
    <rPh sb="10" eb="11">
      <t>デン</t>
    </rPh>
    <phoneticPr fontId="2"/>
  </si>
  <si>
    <t>-</t>
    <phoneticPr fontId="2"/>
  </si>
  <si>
    <t>北海道電力（株）</t>
    <rPh sb="0" eb="3">
      <t>ホッカイドウ</t>
    </rPh>
    <rPh sb="3" eb="5">
      <t>デンリョク</t>
    </rPh>
    <rPh sb="5" eb="8">
      <t>カブ</t>
    </rPh>
    <phoneticPr fontId="1"/>
  </si>
  <si>
    <t>東北電力（株）</t>
  </si>
  <si>
    <t>tCO2/千kWh　</t>
  </si>
  <si>
    <t>東京電力（株）</t>
    <rPh sb="0" eb="2">
      <t>トウキョウ</t>
    </rPh>
    <rPh sb="2" eb="4">
      <t>デンリョク</t>
    </rPh>
    <rPh sb="4" eb="7">
      <t>カブ</t>
    </rPh>
    <phoneticPr fontId="1"/>
  </si>
  <si>
    <t xml:space="preserve">tCO2/千kWh </t>
  </si>
  <si>
    <t>中部電力（株）</t>
    <rPh sb="0" eb="2">
      <t>チュウブ</t>
    </rPh>
    <rPh sb="2" eb="4">
      <t>デンリョク</t>
    </rPh>
    <rPh sb="4" eb="7">
      <t>カブ</t>
    </rPh>
    <phoneticPr fontId="1"/>
  </si>
  <si>
    <t>北陸電力（株）</t>
    <rPh sb="0" eb="2">
      <t>ホクリク</t>
    </rPh>
    <rPh sb="2" eb="4">
      <t>デンリョク</t>
    </rPh>
    <rPh sb="4" eb="7">
      <t>カブ</t>
    </rPh>
    <phoneticPr fontId="1"/>
  </si>
  <si>
    <t>関西電力（株）</t>
    <rPh sb="0" eb="2">
      <t>カンサイ</t>
    </rPh>
    <rPh sb="2" eb="4">
      <t>デンリョク</t>
    </rPh>
    <rPh sb="4" eb="7">
      <t>カブ</t>
    </rPh>
    <phoneticPr fontId="1"/>
  </si>
  <si>
    <t>中国電力（株）</t>
    <rPh sb="0" eb="2">
      <t>チュウゴク</t>
    </rPh>
    <rPh sb="2" eb="4">
      <t>デンリョク</t>
    </rPh>
    <rPh sb="4" eb="7">
      <t>カブ</t>
    </rPh>
    <phoneticPr fontId="1"/>
  </si>
  <si>
    <t>四国電力（株）</t>
    <rPh sb="0" eb="2">
      <t>シコク</t>
    </rPh>
    <rPh sb="2" eb="4">
      <t>デンリョク</t>
    </rPh>
    <rPh sb="4" eb="7">
      <t>カブ</t>
    </rPh>
    <phoneticPr fontId="1"/>
  </si>
  <si>
    <t>九州電力（株）</t>
    <rPh sb="0" eb="2">
      <t>キュウシュウ</t>
    </rPh>
    <rPh sb="2" eb="4">
      <t>デンリョク</t>
    </rPh>
    <rPh sb="4" eb="7">
      <t>カブ</t>
    </rPh>
    <phoneticPr fontId="1"/>
  </si>
  <si>
    <t>沖縄電力（株）</t>
    <rPh sb="0" eb="2">
      <t>オキナワ</t>
    </rPh>
    <rPh sb="2" eb="4">
      <t>デンリョク</t>
    </rPh>
    <rPh sb="4" eb="7">
      <t>カブ</t>
    </rPh>
    <phoneticPr fontId="1"/>
  </si>
  <si>
    <t>イーレックス（株）</t>
    <rPh sb="6" eb="9">
      <t>カブ</t>
    </rPh>
    <phoneticPr fontId="1"/>
  </si>
  <si>
    <t>エネサーブ（株）</t>
    <rPh sb="5" eb="8">
      <t>カブ</t>
    </rPh>
    <phoneticPr fontId="1"/>
  </si>
  <si>
    <t>王子製紙（株）</t>
    <rPh sb="0" eb="2">
      <t>オウジ</t>
    </rPh>
    <rPh sb="2" eb="4">
      <t>セイシ</t>
    </rPh>
    <rPh sb="5" eb="6">
      <t>カブ</t>
    </rPh>
    <phoneticPr fontId="1"/>
  </si>
  <si>
    <t>オリックス(株)</t>
    <rPh sb="5" eb="8">
      <t>カブ</t>
    </rPh>
    <phoneticPr fontId="1"/>
  </si>
  <si>
    <t>（株）エネット</t>
    <rPh sb="0" eb="3">
      <t>カブ</t>
    </rPh>
    <phoneticPr fontId="1"/>
  </si>
  <si>
    <t>（株）Ｆ－Ｐｏｗｅｒ</t>
    <rPh sb="0" eb="3">
      <t>カブ</t>
    </rPh>
    <phoneticPr fontId="1"/>
  </si>
  <si>
    <t>サミットエナジー（株）</t>
    <rPh sb="8" eb="11">
      <t>カブ</t>
    </rPh>
    <phoneticPr fontId="1"/>
  </si>
  <si>
    <t>ＪＸ日鉱日石エネルギー(株)</t>
    <rPh sb="2" eb="4">
      <t>ニッコウ</t>
    </rPh>
    <rPh sb="4" eb="6">
      <t>ニッセキ</t>
    </rPh>
    <rPh sb="12" eb="13">
      <t>カブ</t>
    </rPh>
    <phoneticPr fontId="1"/>
  </si>
  <si>
    <t>昭和シェル石油（株）</t>
    <rPh sb="0" eb="2">
      <t>ショウワ</t>
    </rPh>
    <rPh sb="5" eb="7">
      <t>セキユ</t>
    </rPh>
    <rPh sb="8" eb="9">
      <t>カブ</t>
    </rPh>
    <phoneticPr fontId="1"/>
  </si>
  <si>
    <t>ダイヤモンドパワー（株）</t>
    <rPh sb="9" eb="12">
      <t>カブ</t>
    </rPh>
    <phoneticPr fontId="1"/>
  </si>
  <si>
    <t>日本テクノ(株)</t>
    <rPh sb="0" eb="2">
      <t>ニホン</t>
    </rPh>
    <rPh sb="5" eb="8">
      <t>カブ</t>
    </rPh>
    <phoneticPr fontId="1"/>
  </si>
  <si>
    <t>パナソニック（株）</t>
    <rPh sb="6" eb="9">
      <t>カブ</t>
    </rPh>
    <phoneticPr fontId="1"/>
  </si>
  <si>
    <t>実排出係数</t>
    <rPh sb="0" eb="1">
      <t>ジツ</t>
    </rPh>
    <rPh sb="1" eb="3">
      <t>ハイシュツ</t>
    </rPh>
    <rPh sb="3" eb="5">
      <t>ケイスウ</t>
    </rPh>
    <phoneticPr fontId="2"/>
  </si>
  <si>
    <t>調整後排出係数</t>
    <rPh sb="0" eb="3">
      <t>チョウセイゴ</t>
    </rPh>
    <rPh sb="3" eb="5">
      <t>ハイシュツ</t>
    </rPh>
    <rPh sb="5" eb="7">
      <t>ケイスウ</t>
    </rPh>
    <phoneticPr fontId="2"/>
  </si>
  <si>
    <t>出光グリーンパワー（株）</t>
    <rPh sb="0" eb="2">
      <t>イデミツ</t>
    </rPh>
    <phoneticPr fontId="2"/>
  </si>
  <si>
    <t>伊藤忠エネクス（株）</t>
    <rPh sb="0" eb="3">
      <t>イトウチュウ</t>
    </rPh>
    <phoneticPr fontId="2"/>
  </si>
  <si>
    <t>荏原環境プラント（株）</t>
    <rPh sb="0" eb="2">
      <t>エバラ</t>
    </rPh>
    <rPh sb="2" eb="4">
      <t>カンキョウ</t>
    </rPh>
    <phoneticPr fontId="2"/>
  </si>
  <si>
    <t>（株）G－Ｐｏｗｅｒ</t>
    <rPh sb="0" eb="3">
      <t>カブ</t>
    </rPh>
    <phoneticPr fontId="8"/>
  </si>
  <si>
    <t>（株）日本セレモニー</t>
    <rPh sb="0" eb="3">
      <t>カブ</t>
    </rPh>
    <rPh sb="3" eb="5">
      <t>ニホン</t>
    </rPh>
    <phoneticPr fontId="8"/>
  </si>
  <si>
    <t>泉北天然ガス発電（株）</t>
    <rPh sb="0" eb="1">
      <t>イズミ</t>
    </rPh>
    <rPh sb="1" eb="2">
      <t>キタ</t>
    </rPh>
    <rPh sb="2" eb="4">
      <t>テンネン</t>
    </rPh>
    <rPh sb="6" eb="8">
      <t>ハツデン</t>
    </rPh>
    <phoneticPr fontId="8"/>
  </si>
  <si>
    <t>テス・エンジニアリング（株）</t>
    <rPh sb="11" eb="14">
      <t>カブ</t>
    </rPh>
    <phoneticPr fontId="8"/>
  </si>
  <si>
    <t>東京エコサービス（株）</t>
    <rPh sb="0" eb="2">
      <t>トウキョウ</t>
    </rPh>
    <rPh sb="8" eb="11">
      <t>カブ</t>
    </rPh>
    <phoneticPr fontId="8"/>
  </si>
  <si>
    <t>日本ロジテック協同組合</t>
    <rPh sb="0" eb="2">
      <t>ニホン</t>
    </rPh>
    <rPh sb="7" eb="9">
      <t>キョウドウ</t>
    </rPh>
    <rPh sb="9" eb="11">
      <t>クミアイ</t>
    </rPh>
    <phoneticPr fontId="2"/>
  </si>
  <si>
    <t>プレミアムグリーンパワー（株）</t>
    <rPh sb="12" eb="15">
      <t>カブ</t>
    </rPh>
    <phoneticPr fontId="8"/>
  </si>
  <si>
    <t>丸紅（株）</t>
    <rPh sb="0" eb="2">
      <t>マルベニ</t>
    </rPh>
    <rPh sb="2" eb="5">
      <t>カブ</t>
    </rPh>
    <phoneticPr fontId="8"/>
  </si>
  <si>
    <t>ミツウロコグリーンエネルギー（株）</t>
    <rPh sb="14" eb="17">
      <t>カブ</t>
    </rPh>
    <phoneticPr fontId="8"/>
  </si>
  <si>
    <t>（株）ミスターマックス</t>
    <rPh sb="0" eb="3">
      <t>カブ</t>
    </rPh>
    <phoneticPr fontId="8"/>
  </si>
  <si>
    <t>ＪＥＮホールディングス（株）</t>
    <rPh sb="12" eb="13">
      <t>カブ</t>
    </rPh>
    <phoneticPr fontId="1"/>
  </si>
  <si>
    <t>志賀高原リゾート開発（株）</t>
    <rPh sb="0" eb="2">
      <t>シガ</t>
    </rPh>
    <rPh sb="2" eb="4">
      <t>コウゲン</t>
    </rPh>
    <rPh sb="8" eb="10">
      <t>カイハツ</t>
    </rPh>
    <rPh sb="11" eb="12">
      <t>カブ</t>
    </rPh>
    <phoneticPr fontId="1"/>
  </si>
  <si>
    <t>新日鉄住金エンジニアリング（株）</t>
    <rPh sb="0" eb="3">
      <t>シンニッテツ</t>
    </rPh>
    <rPh sb="3" eb="5">
      <t>スミキン</t>
    </rPh>
    <phoneticPr fontId="1"/>
  </si>
  <si>
    <t>（平成２４年１１月６日公表）</t>
    <rPh sb="1" eb="3">
      <t>ヘイセイ</t>
    </rPh>
    <rPh sb="5" eb="6">
      <t>ネン</t>
    </rPh>
    <rPh sb="8" eb="9">
      <t>ツキ</t>
    </rPh>
    <rPh sb="10" eb="11">
      <t>ヒ</t>
    </rPh>
    <rPh sb="11" eb="13">
      <t>コウヒョウ</t>
    </rPh>
    <phoneticPr fontId="2"/>
  </si>
  <si>
    <t>その他可燃性
天然ガス</t>
    <phoneticPr fontId="2"/>
  </si>
  <si>
    <t>石油系炭化
水素ガス</t>
    <phoneticPr fontId="2"/>
  </si>
  <si>
    <t>液化天然ガス
（ＬＮＧ）</t>
    <phoneticPr fontId="2"/>
  </si>
  <si>
    <t>液化石油ガス
(ＬＰＧ)</t>
    <phoneticPr fontId="2"/>
  </si>
  <si>
    <t>（　　　　　　　）</t>
    <phoneticPr fontId="2"/>
  </si>
  <si>
    <t>電気
事業者</t>
    <phoneticPr fontId="2"/>
  </si>
  <si>
    <t>単価</t>
    <rPh sb="0" eb="2">
      <t>タンカ</t>
    </rPh>
    <phoneticPr fontId="2"/>
  </si>
  <si>
    <t>エネルギー消費量（原油換算値）簡易計算表</t>
    <rPh sb="5" eb="8">
      <t>ショウヒリョウ</t>
    </rPh>
    <rPh sb="9" eb="11">
      <t>ゲンユ</t>
    </rPh>
    <rPh sb="11" eb="14">
      <t>カンサンチ</t>
    </rPh>
    <rPh sb="15" eb="17">
      <t>カンイ</t>
    </rPh>
    <rPh sb="17" eb="20">
      <t>ケイサンヒョウ</t>
    </rPh>
    <phoneticPr fontId="2"/>
  </si>
  <si>
    <t>GJ/kl</t>
    <phoneticPr fontId="2"/>
  </si>
  <si>
    <t>GJ/kl</t>
    <phoneticPr fontId="2"/>
  </si>
  <si>
    <t>GJ/t</t>
    <phoneticPr fontId="2"/>
  </si>
  <si>
    <r>
      <t>千ｍ</t>
    </r>
    <r>
      <rPr>
        <vertAlign val="superscript"/>
        <sz val="10"/>
        <rFont val="ＭＳ Ｐゴシック"/>
        <family val="3"/>
        <charset val="128"/>
      </rPr>
      <t>３</t>
    </r>
    <phoneticPr fontId="2"/>
  </si>
  <si>
    <r>
      <t>千ｍ</t>
    </r>
    <r>
      <rPr>
        <vertAlign val="superscript"/>
        <sz val="10"/>
        <rFont val="ＭＳ Ｐゴシック"/>
        <family val="3"/>
        <charset val="128"/>
      </rPr>
      <t>３</t>
    </r>
    <phoneticPr fontId="2"/>
  </si>
  <si>
    <r>
      <t>GJ/千ｍ</t>
    </r>
    <r>
      <rPr>
        <vertAlign val="superscript"/>
        <sz val="11"/>
        <rFont val="ＭＳ Ｐゴシック"/>
        <family val="3"/>
        <charset val="128"/>
      </rPr>
      <t>３</t>
    </r>
    <phoneticPr fontId="2"/>
  </si>
  <si>
    <t>GJ/千kWh</t>
    <phoneticPr fontId="2"/>
  </si>
  <si>
    <t>ｋｌ</t>
    <phoneticPr fontId="2"/>
  </si>
  <si>
    <t>灯油</t>
    <phoneticPr fontId="2"/>
  </si>
  <si>
    <t>千kWh</t>
    <phoneticPr fontId="2"/>
  </si>
  <si>
    <t>年間使用量（取組前）</t>
    <rPh sb="0" eb="2">
      <t>ネンカン</t>
    </rPh>
    <rPh sb="2" eb="5">
      <t>シヨウリョウ</t>
    </rPh>
    <rPh sb="6" eb="8">
      <t>トリクミ</t>
    </rPh>
    <rPh sb="8" eb="9">
      <t>マエ</t>
    </rPh>
    <phoneticPr fontId="2"/>
  </si>
  <si>
    <t>年間使用量（取組後）</t>
    <rPh sb="0" eb="2">
      <t>ネンカン</t>
    </rPh>
    <rPh sb="2" eb="5">
      <t>シヨウリョウ</t>
    </rPh>
    <rPh sb="6" eb="8">
      <t>トリクミ</t>
    </rPh>
    <rPh sb="8" eb="9">
      <t>ゴ</t>
    </rPh>
    <phoneticPr fontId="2"/>
  </si>
  <si>
    <t>エネルギーの種類</t>
    <rPh sb="6" eb="8">
      <t>シュルイショウヒリョウゲンユカンサンチカンイケイサンヒョウ</t>
    </rPh>
    <phoneticPr fontId="2"/>
  </si>
  <si>
    <t>取組による効果（％）</t>
    <rPh sb="0" eb="2">
      <t>トリクミ</t>
    </rPh>
    <rPh sb="5" eb="7">
      <t>コウカ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</si>
</sst>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9" formatCode="0.000_);[Red]\(0.000\)"/>
    <numFmt numFmtId="180" formatCode="#,##0_ "/>
    <numFmt numFmtId="181" formatCode="0.0_);[Red]\(0.0\)"/>
    <numFmt numFmtId="182" formatCode="0.00_);[Red]\(0.00\)"/>
    <numFmt numFmtId="183" formatCode="0.0%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2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9CF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1">
      <alignment horizontal="center"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2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3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vertical="top"/>
    </xf>
    <xf numFmtId="0" fontId="3" fillId="0" borderId="0" xfId="0" applyFont="1" applyBorder="1" applyProtection="1">
      <alignment vertical="center"/>
      <protection locked="0"/>
    </xf>
    <xf numFmtId="0" fontId="7" fillId="24" borderId="0" xfId="0" applyFont="1" applyFill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0" borderId="0" xfId="0" applyFont="1">
      <alignment vertical="center"/>
    </xf>
    <xf numFmtId="0" fontId="7" fillId="24" borderId="17" xfId="0" applyFont="1" applyFill="1" applyBorder="1">
      <alignment vertical="center"/>
    </xf>
    <xf numFmtId="0" fontId="7" fillId="24" borderId="18" xfId="0" applyFont="1" applyFill="1" applyBorder="1">
      <alignment vertical="center"/>
    </xf>
    <xf numFmtId="0" fontId="7" fillId="24" borderId="19" xfId="0" applyFont="1" applyFill="1" applyBorder="1">
      <alignment vertical="center"/>
    </xf>
    <xf numFmtId="0" fontId="0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0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vertical="center" wrapText="1"/>
    </xf>
    <xf numFmtId="0" fontId="0" fillId="0" borderId="22" xfId="0" applyFont="1" applyBorder="1">
      <alignment vertical="center"/>
    </xf>
    <xf numFmtId="0" fontId="0" fillId="0" borderId="22" xfId="0" applyBorder="1">
      <alignment vertical="center"/>
    </xf>
    <xf numFmtId="0" fontId="0" fillId="0" borderId="0" xfId="0" applyFont="1" applyBorder="1">
      <alignment vertical="center"/>
    </xf>
    <xf numFmtId="0" fontId="7" fillId="24" borderId="11" xfId="0" applyFont="1" applyFill="1" applyBorder="1" applyAlignment="1">
      <alignment vertical="center"/>
    </xf>
    <xf numFmtId="0" fontId="7" fillId="24" borderId="23" xfId="0" applyFont="1" applyFill="1" applyBorder="1" applyAlignment="1">
      <alignment vertical="center"/>
    </xf>
    <xf numFmtId="0" fontId="9" fillId="0" borderId="24" xfId="0" applyFont="1" applyFill="1" applyBorder="1">
      <alignment vertical="center"/>
    </xf>
    <xf numFmtId="0" fontId="9" fillId="0" borderId="24" xfId="0" applyFont="1" applyBorder="1">
      <alignment vertical="center"/>
    </xf>
    <xf numFmtId="0" fontId="11" fillId="0" borderId="0" xfId="0" applyFont="1">
      <alignment vertical="center"/>
    </xf>
    <xf numFmtId="0" fontId="9" fillId="0" borderId="2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25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11" fillId="0" borderId="22" xfId="0" applyFont="1" applyBorder="1">
      <alignment vertical="center"/>
    </xf>
    <xf numFmtId="0" fontId="0" fillId="0" borderId="25" xfId="0" applyBorder="1">
      <alignment vertical="center"/>
    </xf>
    <xf numFmtId="0" fontId="0" fillId="0" borderId="24" xfId="0" applyBorder="1">
      <alignment vertical="center"/>
    </xf>
    <xf numFmtId="0" fontId="0" fillId="0" borderId="21" xfId="0" applyBorder="1" applyAlignment="1">
      <alignment horizontal="center" vertical="center"/>
    </xf>
    <xf numFmtId="0" fontId="7" fillId="24" borderId="26" xfId="0" applyFont="1" applyFill="1" applyBorder="1" applyAlignment="1">
      <alignment horizontal="center" vertical="center"/>
    </xf>
    <xf numFmtId="0" fontId="7" fillId="24" borderId="24" xfId="0" applyFont="1" applyFill="1" applyBorder="1" applyAlignment="1">
      <alignment horizontal="center" vertical="center"/>
    </xf>
    <xf numFmtId="0" fontId="7" fillId="24" borderId="22" xfId="0" applyFont="1" applyFill="1" applyBorder="1" applyAlignment="1">
      <alignment horizontal="center" vertical="center"/>
    </xf>
    <xf numFmtId="0" fontId="0" fillId="24" borderId="15" xfId="0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79" fontId="26" fillId="0" borderId="24" xfId="0" applyNumberFormat="1" applyFont="1" applyFill="1" applyBorder="1" applyAlignment="1">
      <alignment horizontal="center" vertical="center"/>
    </xf>
    <xf numFmtId="179" fontId="10" fillId="0" borderId="24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vertical="center"/>
    </xf>
    <xf numFmtId="181" fontId="3" fillId="0" borderId="0" xfId="0" applyNumberFormat="1" applyFont="1" applyFill="1">
      <alignment vertical="center"/>
    </xf>
    <xf numFmtId="181" fontId="3" fillId="0" borderId="27" xfId="0" applyNumberFormat="1" applyFont="1" applyFill="1" applyBorder="1" applyAlignment="1">
      <alignment horizontal="center" vertical="center"/>
    </xf>
    <xf numFmtId="181" fontId="3" fillId="0" borderId="28" xfId="0" applyNumberFormat="1" applyFont="1" applyFill="1" applyBorder="1" applyAlignment="1">
      <alignment horizontal="center" vertical="center"/>
    </xf>
    <xf numFmtId="181" fontId="3" fillId="0" borderId="29" xfId="0" applyNumberFormat="1" applyFont="1" applyFill="1" applyBorder="1" applyAlignment="1">
      <alignment horizontal="center" vertical="center"/>
    </xf>
    <xf numFmtId="181" fontId="3" fillId="0" borderId="30" xfId="0" applyNumberFormat="1" applyFont="1" applyFill="1" applyBorder="1" applyAlignment="1">
      <alignment horizontal="center" vertical="center"/>
    </xf>
    <xf numFmtId="180" fontId="3" fillId="0" borderId="31" xfId="0" applyNumberFormat="1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181" fontId="29" fillId="0" borderId="22" xfId="0" applyNumberFormat="1" applyFont="1" applyFill="1" applyBorder="1" applyAlignment="1">
      <alignment horizontal="center" vertical="center" shrinkToFit="1"/>
    </xf>
    <xf numFmtId="182" fontId="29" fillId="0" borderId="22" xfId="0" applyNumberFormat="1" applyFont="1" applyFill="1" applyBorder="1" applyAlignment="1">
      <alignment horizontal="center" vertical="center" shrinkToFit="1"/>
    </xf>
    <xf numFmtId="182" fontId="29" fillId="0" borderId="24" xfId="0" applyNumberFormat="1" applyFont="1" applyFill="1" applyBorder="1" applyAlignment="1">
      <alignment horizontal="center" vertical="center" shrinkToFit="1"/>
    </xf>
    <xf numFmtId="0" fontId="29" fillId="25" borderId="54" xfId="0" applyNumberFormat="1" applyFont="1" applyFill="1" applyBorder="1" applyAlignment="1">
      <alignment horizontal="center" vertical="center" shrinkToFit="1"/>
    </xf>
    <xf numFmtId="180" fontId="29" fillId="25" borderId="25" xfId="0" applyNumberFormat="1" applyFont="1" applyFill="1" applyBorder="1" applyAlignment="1">
      <alignment horizontal="center" vertical="center" shrinkToFit="1"/>
    </xf>
    <xf numFmtId="182" fontId="29" fillId="25" borderId="22" xfId="0" applyNumberFormat="1" applyFont="1" applyFill="1" applyBorder="1" applyAlignment="1">
      <alignment horizontal="center" vertical="center" shrinkToFit="1"/>
    </xf>
    <xf numFmtId="180" fontId="29" fillId="26" borderId="23" xfId="0" applyNumberFormat="1" applyFont="1" applyFill="1" applyBorder="1" applyAlignment="1">
      <alignment horizontal="center" vertical="center" shrinkToFit="1"/>
    </xf>
    <xf numFmtId="181" fontId="29" fillId="26" borderId="20" xfId="0" applyNumberFormat="1" applyFont="1" applyFill="1" applyBorder="1" applyAlignment="1">
      <alignment horizontal="center" vertical="center" shrinkToFit="1"/>
    </xf>
    <xf numFmtId="181" fontId="29" fillId="26" borderId="33" xfId="0" applyNumberFormat="1" applyFont="1" applyFill="1" applyBorder="1" applyAlignment="1">
      <alignment horizontal="center" vertical="center" shrinkToFit="1"/>
    </xf>
    <xf numFmtId="0" fontId="3" fillId="0" borderId="34" xfId="0" applyFont="1" applyFill="1" applyBorder="1">
      <alignment vertical="center"/>
    </xf>
    <xf numFmtId="0" fontId="30" fillId="0" borderId="34" xfId="0" applyFont="1" applyBorder="1" applyAlignment="1" applyProtection="1">
      <alignment vertical="center"/>
      <protection locked="0"/>
    </xf>
    <xf numFmtId="0" fontId="30" fillId="0" borderId="0" xfId="0" applyFont="1" applyBorder="1" applyAlignment="1" applyProtection="1">
      <alignment vertical="center"/>
      <protection locked="0"/>
    </xf>
    <xf numFmtId="0" fontId="29" fillId="0" borderId="35" xfId="0" applyFont="1" applyBorder="1" applyAlignment="1" applyProtection="1">
      <alignment horizontal="center" vertical="center"/>
      <protection locked="0"/>
    </xf>
    <xf numFmtId="180" fontId="3" fillId="27" borderId="55" xfId="0" applyNumberFormat="1" applyFont="1" applyFill="1" applyBorder="1" applyAlignment="1">
      <alignment horizontal="center" vertical="center"/>
    </xf>
    <xf numFmtId="0" fontId="29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36" xfId="0" applyFont="1" applyFill="1" applyBorder="1" applyAlignment="1">
      <alignment horizontal="center" vertical="center"/>
    </xf>
    <xf numFmtId="181" fontId="29" fillId="0" borderId="24" xfId="0" applyNumberFormat="1" applyFont="1" applyFill="1" applyBorder="1" applyAlignment="1" applyProtection="1">
      <alignment horizontal="center" vertical="center" shrinkToFit="1"/>
      <protection locked="0"/>
    </xf>
    <xf numFmtId="181" fontId="29" fillId="0" borderId="37" xfId="0" applyNumberFormat="1" applyFont="1" applyFill="1" applyBorder="1" applyAlignment="1" applyProtection="1">
      <alignment horizontal="center" vertical="center" shrinkToFit="1"/>
      <protection locked="0"/>
    </xf>
    <xf numFmtId="182" fontId="29" fillId="0" borderId="38" xfId="0" applyNumberFormat="1" applyFont="1" applyFill="1" applyBorder="1" applyAlignment="1" applyProtection="1">
      <alignment horizontal="center" vertical="center" shrinkToFit="1"/>
    </xf>
    <xf numFmtId="182" fontId="29" fillId="25" borderId="38" xfId="0" applyNumberFormat="1" applyFont="1" applyFill="1" applyBorder="1" applyAlignment="1" applyProtection="1">
      <alignment horizontal="center" vertical="center" shrinkToFit="1"/>
    </xf>
    <xf numFmtId="0" fontId="29" fillId="0" borderId="35" xfId="0" applyFont="1" applyBorder="1" applyAlignment="1" applyProtection="1">
      <alignment horizontal="center" vertical="center"/>
    </xf>
    <xf numFmtId="181" fontId="29" fillId="0" borderId="38" xfId="0" applyNumberFormat="1" applyFont="1" applyFill="1" applyBorder="1" applyAlignment="1" applyProtection="1">
      <alignment horizontal="center" vertical="center" shrinkToFit="1"/>
    </xf>
    <xf numFmtId="0" fontId="29" fillId="0" borderId="39" xfId="0" applyFont="1" applyFill="1" applyBorder="1" applyAlignment="1" applyProtection="1">
      <alignment horizontal="center" vertical="center"/>
    </xf>
    <xf numFmtId="180" fontId="29" fillId="28" borderId="18" xfId="0" applyNumberFormat="1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/>
    </xf>
    <xf numFmtId="0" fontId="29" fillId="0" borderId="59" xfId="0" applyNumberFormat="1" applyFont="1" applyFill="1" applyBorder="1" applyAlignment="1" applyProtection="1">
      <alignment horizontal="center" vertical="center" shrinkToFit="1"/>
      <protection locked="0"/>
    </xf>
    <xf numFmtId="180" fontId="29" fillId="26" borderId="21" xfId="0" applyNumberFormat="1" applyFont="1" applyFill="1" applyBorder="1" applyAlignment="1">
      <alignment horizontal="center" vertical="center" shrinkToFit="1"/>
    </xf>
    <xf numFmtId="180" fontId="3" fillId="29" borderId="0" xfId="0" applyNumberFormat="1" applyFont="1" applyFill="1" applyBorder="1" applyAlignment="1">
      <alignment horizontal="center" vertical="center"/>
    </xf>
    <xf numFmtId="180" fontId="3" fillId="27" borderId="60" xfId="0" applyNumberFormat="1" applyFont="1" applyFill="1" applyBorder="1" applyAlignment="1">
      <alignment horizontal="center" vertical="center"/>
    </xf>
    <xf numFmtId="0" fontId="29" fillId="28" borderId="61" xfId="0" applyNumberFormat="1" applyFont="1" applyFill="1" applyBorder="1" applyAlignment="1">
      <alignment horizontal="center" vertical="center" shrinkToFit="1"/>
    </xf>
    <xf numFmtId="0" fontId="29" fillId="28" borderId="57" xfId="0" applyNumberFormat="1" applyFont="1" applyFill="1" applyBorder="1" applyAlignment="1">
      <alignment horizontal="center" vertical="center" shrinkToFit="1"/>
    </xf>
    <xf numFmtId="181" fontId="3" fillId="0" borderId="32" xfId="0" applyNumberFormat="1" applyFont="1" applyFill="1" applyBorder="1" applyAlignment="1">
      <alignment horizontal="center" vertical="center" shrinkToFit="1"/>
    </xf>
    <xf numFmtId="181" fontId="3" fillId="0" borderId="39" xfId="0" applyNumberFormat="1" applyFont="1" applyFill="1" applyBorder="1" applyAlignment="1">
      <alignment horizontal="center" vertical="center" shrinkToFit="1"/>
    </xf>
    <xf numFmtId="183" fontId="3" fillId="30" borderId="40" xfId="0" applyNumberFormat="1" applyFont="1" applyFill="1" applyBorder="1" applyAlignment="1">
      <alignment horizontal="center" vertical="center"/>
    </xf>
    <xf numFmtId="181" fontId="29" fillId="31" borderId="22" xfId="0" applyNumberFormat="1" applyFont="1" applyFill="1" applyBorder="1" applyAlignment="1">
      <alignment horizontal="center" vertical="center" shrinkToFit="1"/>
    </xf>
    <xf numFmtId="0" fontId="30" fillId="0" borderId="46" xfId="0" applyFont="1" applyBorder="1" applyAlignment="1" applyProtection="1">
      <alignment horizontal="center" vertical="center"/>
    </xf>
    <xf numFmtId="0" fontId="30" fillId="0" borderId="25" xfId="0" applyFont="1" applyBorder="1" applyAlignment="1" applyProtection="1">
      <alignment horizontal="center" vertical="center"/>
    </xf>
    <xf numFmtId="0" fontId="31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0" fillId="0" borderId="34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0" fillId="0" borderId="14" xfId="0" applyFont="1" applyBorder="1" applyAlignment="1" applyProtection="1">
      <alignment horizontal="center" vertical="center"/>
    </xf>
    <xf numFmtId="0" fontId="30" fillId="0" borderId="52" xfId="0" applyFont="1" applyBorder="1" applyAlignment="1" applyProtection="1">
      <alignment horizontal="center" vertical="center"/>
    </xf>
    <xf numFmtId="0" fontId="30" fillId="0" borderId="48" xfId="0" applyFont="1" applyBorder="1" applyAlignment="1" applyProtection="1">
      <alignment horizontal="center" vertical="center"/>
    </xf>
    <xf numFmtId="0" fontId="30" fillId="0" borderId="53" xfId="0" applyFont="1" applyBorder="1" applyAlignment="1" applyProtection="1">
      <alignment horizontal="center" vertical="center"/>
    </xf>
    <xf numFmtId="0" fontId="30" fillId="26" borderId="49" xfId="0" applyFont="1" applyFill="1" applyBorder="1" applyAlignment="1" applyProtection="1">
      <alignment horizontal="center" vertical="center" wrapText="1"/>
    </xf>
    <xf numFmtId="0" fontId="30" fillId="26" borderId="34" xfId="0" applyFont="1" applyFill="1" applyBorder="1" applyAlignment="1" applyProtection="1">
      <alignment horizontal="center" vertical="center" wrapText="1"/>
    </xf>
    <xf numFmtId="0" fontId="32" fillId="0" borderId="44" xfId="0" applyFont="1" applyBorder="1" applyAlignment="1" applyProtection="1">
      <alignment horizontal="center" vertical="center"/>
    </xf>
    <xf numFmtId="0" fontId="32" fillId="0" borderId="45" xfId="0" applyFont="1" applyBorder="1" applyAlignment="1" applyProtection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11" xfId="0" applyFont="1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center" vertical="center"/>
    </xf>
    <xf numFmtId="0" fontId="30" fillId="0" borderId="15" xfId="0" applyFont="1" applyBorder="1" applyAlignment="1" applyProtection="1">
      <alignment horizontal="center" vertical="center"/>
    </xf>
    <xf numFmtId="0" fontId="30" fillId="0" borderId="18" xfId="0" applyFont="1" applyBorder="1" applyAlignment="1" applyProtection="1">
      <alignment horizontal="center" vertical="center"/>
    </xf>
    <xf numFmtId="0" fontId="30" fillId="0" borderId="46" xfId="0" applyFont="1" applyBorder="1" applyAlignment="1" applyProtection="1">
      <alignment horizontal="center" vertical="center" wrapText="1"/>
    </xf>
    <xf numFmtId="0" fontId="30" fillId="0" borderId="25" xfId="0" applyFont="1" applyBorder="1" applyAlignment="1" applyProtection="1">
      <alignment horizontal="center" vertical="center" wrapText="1"/>
    </xf>
    <xf numFmtId="0" fontId="30" fillId="0" borderId="11" xfId="0" applyFont="1" applyBorder="1" applyAlignment="1" applyProtection="1">
      <alignment horizontal="center" vertical="center" wrapText="1"/>
    </xf>
    <xf numFmtId="0" fontId="30" fillId="0" borderId="23" xfId="0" applyFont="1" applyBorder="1" applyAlignment="1" applyProtection="1">
      <alignment horizontal="center" vertical="center" wrapText="1"/>
    </xf>
    <xf numFmtId="0" fontId="30" fillId="0" borderId="15" xfId="0" applyFont="1" applyBorder="1" applyAlignment="1" applyProtection="1">
      <alignment horizontal="center" vertical="center" wrapText="1"/>
    </xf>
    <xf numFmtId="0" fontId="30" fillId="0" borderId="18" xfId="0" applyFont="1" applyBorder="1" applyAlignment="1" applyProtection="1">
      <alignment horizontal="center" vertical="center" wrapText="1"/>
    </xf>
    <xf numFmtId="0" fontId="30" fillId="0" borderId="24" xfId="0" applyFont="1" applyBorder="1" applyAlignment="1" applyProtection="1">
      <alignment horizontal="center" vertical="center"/>
    </xf>
    <xf numFmtId="0" fontId="30" fillId="25" borderId="34" xfId="0" applyFont="1" applyFill="1" applyBorder="1" applyAlignment="1" applyProtection="1">
      <alignment horizontal="center" vertical="center" wrapText="1"/>
    </xf>
    <xf numFmtId="0" fontId="30" fillId="25" borderId="47" xfId="0" applyFont="1" applyFill="1" applyBorder="1" applyAlignment="1" applyProtection="1">
      <alignment horizontal="center" vertical="center" wrapText="1"/>
    </xf>
    <xf numFmtId="0" fontId="30" fillId="0" borderId="15" xfId="0" applyFont="1" applyBorder="1" applyAlignment="1" applyProtection="1">
      <alignment horizontal="center" vertical="center" shrinkToFit="1"/>
    </xf>
    <xf numFmtId="0" fontId="30" fillId="0" borderId="18" xfId="0" applyFont="1" applyBorder="1" applyAlignment="1" applyProtection="1">
      <alignment horizontal="center" vertical="center" shrinkToFit="1"/>
    </xf>
    <xf numFmtId="0" fontId="30" fillId="0" borderId="46" xfId="0" applyFont="1" applyBorder="1" applyAlignment="1" applyProtection="1">
      <alignment horizontal="center" vertical="center" wrapText="1" shrinkToFit="1"/>
    </xf>
    <xf numFmtId="0" fontId="30" fillId="0" borderId="25" xfId="0" applyFont="1" applyBorder="1" applyAlignment="1" applyProtection="1">
      <alignment horizontal="center" vertical="center" wrapText="1" shrinkToFit="1"/>
    </xf>
    <xf numFmtId="0" fontId="30" fillId="0" borderId="24" xfId="0" applyFont="1" applyFill="1" applyBorder="1" applyAlignment="1" applyProtection="1">
      <alignment horizontal="center" vertical="center" shrinkToFit="1"/>
    </xf>
    <xf numFmtId="0" fontId="30" fillId="0" borderId="24" xfId="0" applyFont="1" applyFill="1" applyBorder="1" applyAlignment="1" applyProtection="1">
      <alignment horizontal="center" vertical="center" wrapText="1"/>
    </xf>
    <xf numFmtId="0" fontId="30" fillId="26" borderId="23" xfId="0" applyFont="1" applyFill="1" applyBorder="1" applyAlignment="1" applyProtection="1">
      <alignment horizontal="center" vertical="center" wrapText="1"/>
    </xf>
    <xf numFmtId="0" fontId="30" fillId="26" borderId="12" xfId="0" applyFont="1" applyFill="1" applyBorder="1" applyAlignment="1" applyProtection="1">
      <alignment horizontal="center" vertical="center" wrapText="1"/>
    </xf>
    <xf numFmtId="49" fontId="30" fillId="26" borderId="11" xfId="0" applyNumberFormat="1" applyFont="1" applyFill="1" applyBorder="1" applyAlignment="1" applyProtection="1">
      <alignment horizontal="center" vertical="center" shrinkToFit="1"/>
    </xf>
    <xf numFmtId="49" fontId="30" fillId="26" borderId="23" xfId="0" applyNumberFormat="1" applyFont="1" applyFill="1" applyBorder="1" applyAlignment="1" applyProtection="1">
      <alignment horizontal="center" vertical="center" shrinkToFit="1"/>
    </xf>
    <xf numFmtId="0" fontId="30" fillId="0" borderId="46" xfId="0" applyFont="1" applyBorder="1" applyAlignment="1" applyProtection="1">
      <alignment horizontal="center" vertical="center" shrinkToFit="1"/>
    </xf>
    <xf numFmtId="0" fontId="30" fillId="0" borderId="25" xfId="0" applyFont="1" applyBorder="1" applyAlignment="1" applyProtection="1">
      <alignment horizontal="center" vertical="center" shrinkToFit="1"/>
    </xf>
    <xf numFmtId="0" fontId="30" fillId="0" borderId="46" xfId="0" applyFont="1" applyFill="1" applyBorder="1" applyAlignment="1" applyProtection="1">
      <alignment horizontal="center" vertical="center" shrinkToFit="1"/>
    </xf>
    <xf numFmtId="0" fontId="30" fillId="25" borderId="26" xfId="0" applyFont="1" applyFill="1" applyBorder="1" applyAlignment="1" applyProtection="1">
      <alignment horizontal="center" vertical="center" wrapText="1"/>
    </xf>
    <xf numFmtId="0" fontId="30" fillId="25" borderId="24" xfId="0" applyFont="1" applyFill="1" applyBorder="1" applyAlignment="1" applyProtection="1">
      <alignment horizontal="center" vertical="center" wrapText="1"/>
    </xf>
    <xf numFmtId="49" fontId="30" fillId="25" borderId="46" xfId="0" applyNumberFormat="1" applyFont="1" applyFill="1" applyBorder="1" applyAlignment="1" applyProtection="1">
      <alignment horizontal="center" vertical="center" shrinkToFit="1"/>
    </xf>
    <xf numFmtId="49" fontId="30" fillId="25" borderId="25" xfId="0" applyNumberFormat="1" applyFont="1" applyFill="1" applyBorder="1" applyAlignment="1" applyProtection="1">
      <alignment horizontal="center" vertical="center" shrinkToFit="1"/>
    </xf>
    <xf numFmtId="0" fontId="30" fillId="0" borderId="13" xfId="0" applyFont="1" applyBorder="1" applyAlignment="1" applyProtection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30" fillId="0" borderId="26" xfId="0" applyFont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スタイル 1" xfId="25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372</xdr:colOff>
      <xdr:row>14</xdr:row>
      <xdr:rowOff>132228</xdr:rowOff>
    </xdr:from>
    <xdr:to>
      <xdr:col>31</xdr:col>
      <xdr:colOff>83320</xdr:colOff>
      <xdr:row>17</xdr:row>
      <xdr:rowOff>22412</xdr:rowOff>
    </xdr:to>
    <xdr:sp macro="" textlink="">
      <xdr:nvSpPr>
        <xdr:cNvPr id="2" name="正方形/長方形 1"/>
        <xdr:cNvSpPr/>
      </xdr:nvSpPr>
      <xdr:spPr bwMode="auto">
        <a:xfrm>
          <a:off x="7405966" y="3762934"/>
          <a:ext cx="2444003" cy="797860"/>
        </a:xfrm>
        <a:prstGeom prst="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>
            <a:lnSpc>
              <a:spcPts val="1900"/>
            </a:lnSpc>
          </a:pPr>
          <a:r>
            <a:rPr kumimoji="1" lang="ja-JP" altLang="en-US" sz="1600" b="1" cap="none" spc="50">
              <a:ln w="11430">
                <a:solidFill>
                  <a:srgbClr val="FF0000"/>
                </a:solidFill>
              </a:ln>
              <a:solidFill>
                <a:srgbClr val="FF0000"/>
              </a:solidFill>
              <a:effectLst/>
            </a:rPr>
            <a:t>赤枠内を入力すれば、原油換算値が下の青枠内に自動で計算されます。</a:t>
          </a:r>
          <a:endParaRPr kumimoji="1" lang="en-US" altLang="ja-JP" sz="1600" b="1" cap="none" spc="50">
            <a:ln w="11430">
              <a:solidFill>
                <a:srgbClr val="FF0000"/>
              </a:solidFill>
            </a:ln>
            <a:solidFill>
              <a:srgbClr val="FF0000"/>
            </a:solidFill>
            <a:effectLst/>
          </a:endParaRPr>
        </a:p>
        <a:p>
          <a:pPr algn="l">
            <a:lnSpc>
              <a:spcPts val="1900"/>
            </a:lnSpc>
          </a:pPr>
          <a:endParaRPr kumimoji="1" lang="ja-JP" altLang="en-US" sz="1600" b="1" cap="none" spc="50">
            <a:ln w="11430">
              <a:solidFill>
                <a:srgbClr val="FF0000"/>
              </a:solidFill>
            </a:ln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17</xdr:col>
      <xdr:colOff>9525</xdr:colOff>
      <xdr:row>15</xdr:row>
      <xdr:rowOff>304800</xdr:rowOff>
    </xdr:from>
    <xdr:to>
      <xdr:col>23</xdr:col>
      <xdr:colOff>152400</xdr:colOff>
      <xdr:row>15</xdr:row>
      <xdr:rowOff>304800</xdr:rowOff>
    </xdr:to>
    <xdr:cxnSp macro="">
      <xdr:nvCxnSpPr>
        <xdr:cNvPr id="12400" name="直線矢印コネクタ 14"/>
        <xdr:cNvCxnSpPr>
          <a:cxnSpLocks noChangeShapeType="1"/>
        </xdr:cNvCxnSpPr>
      </xdr:nvCxnSpPr>
      <xdr:spPr bwMode="auto">
        <a:xfrm flipH="1">
          <a:off x="4314825" y="3971925"/>
          <a:ext cx="5210175" cy="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1076325</xdr:colOff>
      <xdr:row>14</xdr:row>
      <xdr:rowOff>161925</xdr:rowOff>
    </xdr:from>
    <xdr:to>
      <xdr:col>23</xdr:col>
      <xdr:colOff>142875</xdr:colOff>
      <xdr:row>15</xdr:row>
      <xdr:rowOff>47625</xdr:rowOff>
    </xdr:to>
    <xdr:cxnSp macro="">
      <xdr:nvCxnSpPr>
        <xdr:cNvPr id="12401" name="直線矢印コネクタ 14"/>
        <xdr:cNvCxnSpPr>
          <a:cxnSpLocks noChangeShapeType="1"/>
        </xdr:cNvCxnSpPr>
      </xdr:nvCxnSpPr>
      <xdr:spPr bwMode="auto">
        <a:xfrm flipH="1" flipV="1">
          <a:off x="6467475" y="3524250"/>
          <a:ext cx="3048000" cy="1905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92"/>
  <sheetViews>
    <sheetView showZeros="0" tabSelected="1" zoomScale="85" zoomScaleNormal="85" zoomScaleSheetLayoutView="70" workbookViewId="0"/>
  </sheetViews>
  <sheetFormatPr defaultRowHeight="13.5" x14ac:dyDescent="0.15"/>
  <cols>
    <col min="1" max="1" width="2" style="31" customWidth="1"/>
    <col min="2" max="2" width="4" style="31" customWidth="1"/>
    <col min="3" max="6" width="2" style="31" customWidth="1"/>
    <col min="7" max="7" width="1.25" style="31" customWidth="1"/>
    <col min="8" max="9" width="2" style="31" customWidth="1"/>
    <col min="10" max="10" width="2" style="31" hidden="1" customWidth="1"/>
    <col min="11" max="11" width="1.125" style="31" customWidth="1"/>
    <col min="12" max="12" width="13.875" style="31" customWidth="1"/>
    <col min="13" max="16" width="2" style="31" customWidth="1"/>
    <col min="17" max="20" width="14.25" style="31" customWidth="1"/>
    <col min="21" max="22" width="10.875" style="49" customWidth="1"/>
    <col min="23" max="25" width="2" style="31" customWidth="1"/>
    <col min="26" max="26" width="1.75" style="31" customWidth="1"/>
    <col min="27" max="27" width="2" style="31" hidden="1" customWidth="1"/>
    <col min="28" max="28" width="9" style="31" hidden="1" customWidth="1"/>
    <col min="29" max="16384" width="9" style="31"/>
  </cols>
  <sheetData>
    <row r="2" spans="1:28" s="1" customFormat="1" ht="36.950000000000003" customHeight="1" thickBot="1" x14ac:dyDescent="0.2">
      <c r="A2" s="33"/>
      <c r="B2" s="95" t="s">
        <v>159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33"/>
      <c r="X2" s="33"/>
    </row>
    <row r="3" spans="1:28" s="1" customFormat="1" ht="27" customHeight="1" x14ac:dyDescent="0.15">
      <c r="A3" s="31"/>
      <c r="B3" s="102" t="s">
        <v>172</v>
      </c>
      <c r="C3" s="103"/>
      <c r="D3" s="103"/>
      <c r="E3" s="103"/>
      <c r="F3" s="103"/>
      <c r="G3" s="103"/>
      <c r="H3" s="103"/>
      <c r="I3" s="103"/>
      <c r="J3" s="103"/>
      <c r="K3" s="103"/>
      <c r="L3" s="104"/>
      <c r="M3" s="114" t="s">
        <v>170</v>
      </c>
      <c r="N3" s="114"/>
      <c r="O3" s="114"/>
      <c r="P3" s="114"/>
      <c r="Q3" s="114"/>
      <c r="R3" s="114"/>
      <c r="S3" s="146" t="s">
        <v>171</v>
      </c>
      <c r="T3" s="147"/>
      <c r="U3" s="112" t="s">
        <v>17</v>
      </c>
      <c r="V3" s="113"/>
      <c r="W3" s="31"/>
      <c r="X3" s="31"/>
    </row>
    <row r="4" spans="1:28" s="1" customFormat="1" ht="22.5" customHeight="1" thickBot="1" x14ac:dyDescent="0.2">
      <c r="A4" s="31"/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7"/>
      <c r="M4" s="110" t="s">
        <v>158</v>
      </c>
      <c r="N4" s="110"/>
      <c r="O4" s="110"/>
      <c r="P4" s="111"/>
      <c r="Q4" s="82" t="s">
        <v>18</v>
      </c>
      <c r="R4" s="73" t="s">
        <v>66</v>
      </c>
      <c r="S4" s="82" t="s">
        <v>18</v>
      </c>
      <c r="T4" s="73" t="s">
        <v>66</v>
      </c>
      <c r="U4" s="55" t="s">
        <v>18</v>
      </c>
      <c r="V4" s="80" t="s">
        <v>66</v>
      </c>
      <c r="W4" s="31"/>
      <c r="X4" s="31"/>
    </row>
    <row r="5" spans="1:28" s="1" customFormat="1" ht="16.5" customHeight="1" thickTop="1" x14ac:dyDescent="0.15">
      <c r="A5" s="31"/>
      <c r="B5" s="126" t="s">
        <v>0</v>
      </c>
      <c r="C5" s="128" t="s">
        <v>68</v>
      </c>
      <c r="D5" s="129"/>
      <c r="E5" s="129"/>
      <c r="F5" s="129"/>
      <c r="G5" s="129"/>
      <c r="H5" s="129"/>
      <c r="I5" s="129"/>
      <c r="J5" s="129"/>
      <c r="K5" s="129"/>
      <c r="L5" s="129"/>
      <c r="M5" s="117" t="s">
        <v>69</v>
      </c>
      <c r="N5" s="118"/>
      <c r="O5" s="118"/>
      <c r="P5" s="118"/>
      <c r="Q5" s="70"/>
      <c r="R5" s="81" t="str">
        <f>IF(Q5=0," ",ROUND(Q5*U5,0))</f>
        <v xml:space="preserve"> </v>
      </c>
      <c r="S5" s="70"/>
      <c r="T5" s="81" t="str">
        <f t="shared" ref="T5:T32" si="0">IF(S5=0," ",ROUND(S5*U5,0))</f>
        <v xml:space="preserve"> </v>
      </c>
      <c r="U5" s="56">
        <v>38.200000000000003</v>
      </c>
      <c r="V5" s="79" t="s">
        <v>160</v>
      </c>
      <c r="W5" s="31"/>
      <c r="X5" s="31"/>
    </row>
    <row r="6" spans="1:28" s="1" customFormat="1" ht="16.5" customHeight="1" x14ac:dyDescent="0.15">
      <c r="A6" s="31"/>
      <c r="B6" s="126"/>
      <c r="C6" s="138" t="s">
        <v>1</v>
      </c>
      <c r="D6" s="139"/>
      <c r="E6" s="139"/>
      <c r="F6" s="139"/>
      <c r="G6" s="139"/>
      <c r="H6" s="139"/>
      <c r="I6" s="139"/>
      <c r="J6" s="139"/>
      <c r="K6" s="139"/>
      <c r="L6" s="139"/>
      <c r="M6" s="93" t="s">
        <v>70</v>
      </c>
      <c r="N6" s="94"/>
      <c r="O6" s="94"/>
      <c r="P6" s="94"/>
      <c r="Q6" s="71"/>
      <c r="R6" s="81" t="str">
        <f t="shared" ref="R6:R16" si="1">IF(Q6=0," ",ROUND(Q6*U6,0))</f>
        <v xml:space="preserve"> </v>
      </c>
      <c r="S6" s="71"/>
      <c r="T6" s="81" t="str">
        <f t="shared" si="0"/>
        <v xml:space="preserve"> </v>
      </c>
      <c r="U6" s="56">
        <v>35.299999999999997</v>
      </c>
      <c r="V6" s="79" t="s">
        <v>161</v>
      </c>
      <c r="W6" s="31"/>
      <c r="X6" s="31"/>
    </row>
    <row r="7" spans="1:28" s="1" customFormat="1" ht="16.5" customHeight="1" x14ac:dyDescent="0.15">
      <c r="A7" s="31"/>
      <c r="B7" s="126"/>
      <c r="C7" s="93" t="s">
        <v>71</v>
      </c>
      <c r="D7" s="94"/>
      <c r="E7" s="94"/>
      <c r="F7" s="94"/>
      <c r="G7" s="94"/>
      <c r="H7" s="94"/>
      <c r="I7" s="94"/>
      <c r="J7" s="94"/>
      <c r="K7" s="94"/>
      <c r="L7" s="94"/>
      <c r="M7" s="93" t="s">
        <v>70</v>
      </c>
      <c r="N7" s="94"/>
      <c r="O7" s="94"/>
      <c r="P7" s="94"/>
      <c r="Q7" s="72"/>
      <c r="R7" s="81" t="str">
        <f t="shared" si="1"/>
        <v xml:space="preserve"> </v>
      </c>
      <c r="S7" s="72"/>
      <c r="T7" s="81" t="str">
        <f t="shared" si="0"/>
        <v xml:space="preserve"> </v>
      </c>
      <c r="U7" s="56">
        <v>34.6</v>
      </c>
      <c r="V7" s="79" t="s">
        <v>161</v>
      </c>
      <c r="W7" s="31"/>
      <c r="X7" s="31"/>
    </row>
    <row r="8" spans="1:28" s="1" customFormat="1" ht="16.5" customHeight="1" x14ac:dyDescent="0.15">
      <c r="A8" s="31"/>
      <c r="B8" s="126"/>
      <c r="C8" s="93" t="s">
        <v>72</v>
      </c>
      <c r="D8" s="94"/>
      <c r="E8" s="94"/>
      <c r="F8" s="94"/>
      <c r="G8" s="94"/>
      <c r="H8" s="94"/>
      <c r="I8" s="94"/>
      <c r="J8" s="94"/>
      <c r="K8" s="94"/>
      <c r="L8" s="94"/>
      <c r="M8" s="93" t="s">
        <v>167</v>
      </c>
      <c r="N8" s="94"/>
      <c r="O8" s="94"/>
      <c r="P8" s="94"/>
      <c r="Q8" s="72"/>
      <c r="R8" s="81" t="str">
        <f t="shared" si="1"/>
        <v xml:space="preserve"> </v>
      </c>
      <c r="S8" s="72"/>
      <c r="T8" s="81" t="str">
        <f t="shared" si="0"/>
        <v xml:space="preserve"> </v>
      </c>
      <c r="U8" s="56">
        <v>33.6</v>
      </c>
      <c r="V8" s="79" t="s">
        <v>161</v>
      </c>
      <c r="W8" s="31"/>
      <c r="X8" s="31"/>
    </row>
    <row r="9" spans="1:28" s="1" customFormat="1" ht="16.5" customHeight="1" x14ac:dyDescent="0.15">
      <c r="A9" s="31"/>
      <c r="B9" s="126"/>
      <c r="C9" s="93" t="s">
        <v>168</v>
      </c>
      <c r="D9" s="94"/>
      <c r="E9" s="94"/>
      <c r="F9" s="94"/>
      <c r="G9" s="94"/>
      <c r="H9" s="94"/>
      <c r="I9" s="94"/>
      <c r="J9" s="94"/>
      <c r="K9" s="94"/>
      <c r="L9" s="94"/>
      <c r="M9" s="93" t="s">
        <v>2</v>
      </c>
      <c r="N9" s="94"/>
      <c r="O9" s="94"/>
      <c r="P9" s="94"/>
      <c r="Q9" s="72"/>
      <c r="R9" s="81" t="str">
        <f t="shared" si="1"/>
        <v xml:space="preserve"> </v>
      </c>
      <c r="S9" s="72"/>
      <c r="T9" s="81" t="str">
        <f t="shared" si="0"/>
        <v xml:space="preserve"> </v>
      </c>
      <c r="U9" s="56">
        <v>36.700000000000003</v>
      </c>
      <c r="V9" s="79" t="s">
        <v>161</v>
      </c>
      <c r="W9" s="31"/>
      <c r="X9" s="31"/>
      <c r="AB9" s="17" t="s">
        <v>94</v>
      </c>
    </row>
    <row r="10" spans="1:28" s="1" customFormat="1" ht="16.5" customHeight="1" x14ac:dyDescent="0.15">
      <c r="A10" s="31"/>
      <c r="B10" s="126"/>
      <c r="C10" s="93" t="s">
        <v>73</v>
      </c>
      <c r="D10" s="94"/>
      <c r="E10" s="94"/>
      <c r="F10" s="94"/>
      <c r="G10" s="94"/>
      <c r="H10" s="94"/>
      <c r="I10" s="94"/>
      <c r="J10" s="94"/>
      <c r="K10" s="94"/>
      <c r="L10" s="94"/>
      <c r="M10" s="93" t="s">
        <v>2</v>
      </c>
      <c r="N10" s="94"/>
      <c r="O10" s="94"/>
      <c r="P10" s="94"/>
      <c r="Q10" s="72"/>
      <c r="R10" s="81" t="str">
        <f t="shared" si="1"/>
        <v xml:space="preserve"> </v>
      </c>
      <c r="S10" s="72"/>
      <c r="T10" s="81" t="str">
        <f t="shared" si="0"/>
        <v xml:space="preserve"> </v>
      </c>
      <c r="U10" s="56">
        <v>37.700000000000003</v>
      </c>
      <c r="V10" s="79" t="s">
        <v>161</v>
      </c>
      <c r="W10" s="31"/>
      <c r="X10" s="31"/>
      <c r="AB10" t="s">
        <v>101</v>
      </c>
    </row>
    <row r="11" spans="1:28" s="1" customFormat="1" ht="16.5" customHeight="1" x14ac:dyDescent="0.15">
      <c r="A11" s="31"/>
      <c r="B11" s="126"/>
      <c r="C11" s="93" t="s">
        <v>74</v>
      </c>
      <c r="D11" s="94"/>
      <c r="E11" s="94"/>
      <c r="F11" s="94"/>
      <c r="G11" s="94"/>
      <c r="H11" s="94"/>
      <c r="I11" s="94"/>
      <c r="J11" s="94"/>
      <c r="K11" s="94"/>
      <c r="L11" s="94"/>
      <c r="M11" s="93" t="s">
        <v>2</v>
      </c>
      <c r="N11" s="94"/>
      <c r="O11" s="94"/>
      <c r="P11" s="94"/>
      <c r="Q11" s="72"/>
      <c r="R11" s="81" t="str">
        <f t="shared" si="1"/>
        <v xml:space="preserve"> </v>
      </c>
      <c r="S11" s="72"/>
      <c r="T11" s="81" t="str">
        <f t="shared" si="0"/>
        <v xml:space="preserve"> </v>
      </c>
      <c r="U11" s="56">
        <v>39.1</v>
      </c>
      <c r="V11" s="79" t="s">
        <v>161</v>
      </c>
      <c r="W11" s="31"/>
      <c r="X11" s="31"/>
      <c r="AB11" t="s">
        <v>95</v>
      </c>
    </row>
    <row r="12" spans="1:28" s="1" customFormat="1" ht="16.5" customHeight="1" x14ac:dyDescent="0.15">
      <c r="A12" s="31"/>
      <c r="B12" s="126"/>
      <c r="C12" s="93" t="s">
        <v>75</v>
      </c>
      <c r="D12" s="94"/>
      <c r="E12" s="94"/>
      <c r="F12" s="94"/>
      <c r="G12" s="94"/>
      <c r="H12" s="94"/>
      <c r="I12" s="94"/>
      <c r="J12" s="94"/>
      <c r="K12" s="94"/>
      <c r="L12" s="94"/>
      <c r="M12" s="93" t="s">
        <v>2</v>
      </c>
      <c r="N12" s="94"/>
      <c r="O12" s="94"/>
      <c r="P12" s="94"/>
      <c r="Q12" s="72"/>
      <c r="R12" s="81" t="str">
        <f t="shared" si="1"/>
        <v xml:space="preserve"> </v>
      </c>
      <c r="S12" s="72"/>
      <c r="T12" s="81" t="str">
        <f t="shared" si="0"/>
        <v xml:space="preserve"> </v>
      </c>
      <c r="U12" s="56">
        <v>41.9</v>
      </c>
      <c r="V12" s="79" t="s">
        <v>161</v>
      </c>
      <c r="W12" s="31"/>
      <c r="X12" s="31"/>
      <c r="AB12" t="s">
        <v>97</v>
      </c>
    </row>
    <row r="13" spans="1:28" s="1" customFormat="1" ht="16.5" customHeight="1" x14ac:dyDescent="0.15">
      <c r="A13" s="31"/>
      <c r="B13" s="126"/>
      <c r="C13" s="93" t="s">
        <v>76</v>
      </c>
      <c r="D13" s="94"/>
      <c r="E13" s="94"/>
      <c r="F13" s="94"/>
      <c r="G13" s="94"/>
      <c r="H13" s="94"/>
      <c r="I13" s="94"/>
      <c r="J13" s="94"/>
      <c r="K13" s="94"/>
      <c r="L13" s="94"/>
      <c r="M13" s="93" t="s">
        <v>3</v>
      </c>
      <c r="N13" s="94"/>
      <c r="O13" s="94"/>
      <c r="P13" s="94"/>
      <c r="Q13" s="72"/>
      <c r="R13" s="81" t="str">
        <f t="shared" si="1"/>
        <v xml:space="preserve"> </v>
      </c>
      <c r="S13" s="72"/>
      <c r="T13" s="81" t="str">
        <f t="shared" si="0"/>
        <v xml:space="preserve"> </v>
      </c>
      <c r="U13" s="56">
        <v>40.9</v>
      </c>
      <c r="V13" s="79" t="s">
        <v>162</v>
      </c>
      <c r="W13" s="31"/>
      <c r="X13" s="31"/>
      <c r="AB13" t="s">
        <v>102</v>
      </c>
    </row>
    <row r="14" spans="1:28" s="1" customFormat="1" ht="16.5" customHeight="1" x14ac:dyDescent="0.15">
      <c r="A14" s="31"/>
      <c r="B14" s="126"/>
      <c r="C14" s="93" t="s">
        <v>77</v>
      </c>
      <c r="D14" s="94"/>
      <c r="E14" s="94"/>
      <c r="F14" s="94"/>
      <c r="G14" s="94"/>
      <c r="H14" s="94"/>
      <c r="I14" s="94"/>
      <c r="J14" s="94"/>
      <c r="K14" s="94"/>
      <c r="L14" s="94"/>
      <c r="M14" s="93" t="s">
        <v>3</v>
      </c>
      <c r="N14" s="94"/>
      <c r="O14" s="94"/>
      <c r="P14" s="94"/>
      <c r="Q14" s="72"/>
      <c r="R14" s="81" t="str">
        <f t="shared" si="1"/>
        <v xml:space="preserve"> </v>
      </c>
      <c r="S14" s="72"/>
      <c r="T14" s="81" t="str">
        <f t="shared" si="0"/>
        <v xml:space="preserve"> </v>
      </c>
      <c r="U14" s="56">
        <v>29.9</v>
      </c>
      <c r="V14" s="79" t="s">
        <v>162</v>
      </c>
      <c r="W14" s="31"/>
      <c r="X14" s="31"/>
      <c r="AB14" t="s">
        <v>96</v>
      </c>
    </row>
    <row r="15" spans="1:28" s="1" customFormat="1" ht="24" customHeight="1" x14ac:dyDescent="0.15">
      <c r="A15" s="31"/>
      <c r="B15" s="126"/>
      <c r="C15" s="115" t="s">
        <v>78</v>
      </c>
      <c r="D15" s="116"/>
      <c r="E15" s="116"/>
      <c r="F15" s="116"/>
      <c r="G15" s="116"/>
      <c r="H15" s="116"/>
      <c r="I15" s="116"/>
      <c r="J15" s="116"/>
      <c r="K15" s="119" t="s">
        <v>155</v>
      </c>
      <c r="L15" s="120"/>
      <c r="M15" s="93" t="s">
        <v>3</v>
      </c>
      <c r="N15" s="94"/>
      <c r="O15" s="94"/>
      <c r="P15" s="94"/>
      <c r="Q15" s="72"/>
      <c r="R15" s="81" t="str">
        <f t="shared" si="1"/>
        <v xml:space="preserve"> </v>
      </c>
      <c r="S15" s="72"/>
      <c r="T15" s="81" t="str">
        <f t="shared" si="0"/>
        <v xml:space="preserve"> </v>
      </c>
      <c r="U15" s="56">
        <v>50.8</v>
      </c>
      <c r="V15" s="79" t="s">
        <v>162</v>
      </c>
      <c r="W15" s="65"/>
      <c r="X15" s="33"/>
      <c r="Y15" s="3"/>
      <c r="AB15" t="s">
        <v>98</v>
      </c>
    </row>
    <row r="16" spans="1:28" s="1" customFormat="1" ht="24" customHeight="1" x14ac:dyDescent="0.15">
      <c r="A16" s="31"/>
      <c r="B16" s="126"/>
      <c r="C16" s="117"/>
      <c r="D16" s="118"/>
      <c r="E16" s="118"/>
      <c r="F16" s="118"/>
      <c r="G16" s="118"/>
      <c r="H16" s="118"/>
      <c r="I16" s="118"/>
      <c r="J16" s="118"/>
      <c r="K16" s="119" t="s">
        <v>153</v>
      </c>
      <c r="L16" s="120"/>
      <c r="M16" s="93" t="s">
        <v>164</v>
      </c>
      <c r="N16" s="94"/>
      <c r="O16" s="94"/>
      <c r="P16" s="94"/>
      <c r="Q16" s="72"/>
      <c r="R16" s="81" t="str">
        <f t="shared" si="1"/>
        <v xml:space="preserve"> </v>
      </c>
      <c r="S16" s="72"/>
      <c r="T16" s="81" t="str">
        <f t="shared" si="0"/>
        <v xml:space="preserve"> </v>
      </c>
      <c r="U16" s="56">
        <v>44.9</v>
      </c>
      <c r="V16" s="78" t="s">
        <v>165</v>
      </c>
      <c r="W16" s="66"/>
      <c r="X16" s="67"/>
      <c r="Y16" s="67"/>
      <c r="AB16" t="s">
        <v>99</v>
      </c>
    </row>
    <row r="17" spans="1:28" s="1" customFormat="1" ht="24" customHeight="1" x14ac:dyDescent="0.15">
      <c r="A17" s="31"/>
      <c r="B17" s="126"/>
      <c r="C17" s="121" t="s">
        <v>79</v>
      </c>
      <c r="D17" s="122"/>
      <c r="E17" s="122"/>
      <c r="F17" s="122"/>
      <c r="G17" s="122"/>
      <c r="H17" s="122"/>
      <c r="I17" s="122"/>
      <c r="J17" s="122"/>
      <c r="K17" s="119" t="s">
        <v>154</v>
      </c>
      <c r="L17" s="120"/>
      <c r="M17" s="93" t="s">
        <v>80</v>
      </c>
      <c r="N17" s="94"/>
      <c r="O17" s="94"/>
      <c r="P17" s="94"/>
      <c r="Q17" s="72"/>
      <c r="R17" s="81" t="str">
        <f t="shared" ref="R17:R32" si="2">IF(Q17=0," ",ROUND(Q17*U17,0))</f>
        <v xml:space="preserve"> </v>
      </c>
      <c r="S17" s="72"/>
      <c r="T17" s="81" t="str">
        <f t="shared" si="0"/>
        <v xml:space="preserve"> </v>
      </c>
      <c r="U17" s="56">
        <v>54.6</v>
      </c>
      <c r="V17" s="79" t="s">
        <v>162</v>
      </c>
      <c r="W17" s="31"/>
      <c r="X17" s="31"/>
      <c r="AB17" t="s">
        <v>100</v>
      </c>
    </row>
    <row r="18" spans="1:28" s="1" customFormat="1" ht="24" customHeight="1" x14ac:dyDescent="0.15">
      <c r="A18" s="31"/>
      <c r="B18" s="126"/>
      <c r="C18" s="123"/>
      <c r="D18" s="124"/>
      <c r="E18" s="124"/>
      <c r="F18" s="124"/>
      <c r="G18" s="124"/>
      <c r="H18" s="124"/>
      <c r="I18" s="124"/>
      <c r="J18" s="124"/>
      <c r="K18" s="130" t="s">
        <v>152</v>
      </c>
      <c r="L18" s="131"/>
      <c r="M18" s="93" t="s">
        <v>163</v>
      </c>
      <c r="N18" s="94"/>
      <c r="O18" s="94"/>
      <c r="P18" s="94"/>
      <c r="Q18" s="72"/>
      <c r="R18" s="81" t="str">
        <f t="shared" si="2"/>
        <v xml:space="preserve"> </v>
      </c>
      <c r="S18" s="72"/>
      <c r="T18" s="81" t="str">
        <f t="shared" si="0"/>
        <v xml:space="preserve"> </v>
      </c>
      <c r="U18" s="56">
        <v>43.5</v>
      </c>
      <c r="V18" s="78" t="s">
        <v>165</v>
      </c>
      <c r="W18" s="31"/>
      <c r="X18" s="31"/>
    </row>
    <row r="19" spans="1:28" s="1" customFormat="1" ht="16.5" customHeight="1" x14ac:dyDescent="0.15">
      <c r="A19" s="31"/>
      <c r="B19" s="126"/>
      <c r="C19" s="115" t="s">
        <v>81</v>
      </c>
      <c r="D19" s="116"/>
      <c r="E19" s="116"/>
      <c r="F19" s="116"/>
      <c r="G19" s="116"/>
      <c r="H19" s="116"/>
      <c r="I19" s="116"/>
      <c r="J19" s="116"/>
      <c r="K19" s="93" t="s">
        <v>82</v>
      </c>
      <c r="L19" s="94"/>
      <c r="M19" s="93" t="s">
        <v>3</v>
      </c>
      <c r="N19" s="94"/>
      <c r="O19" s="94"/>
      <c r="P19" s="94"/>
      <c r="Q19" s="72"/>
      <c r="R19" s="81" t="str">
        <f t="shared" si="2"/>
        <v xml:space="preserve"> </v>
      </c>
      <c r="S19" s="72"/>
      <c r="T19" s="81" t="str">
        <f t="shared" si="0"/>
        <v xml:space="preserve"> </v>
      </c>
      <c r="U19" s="56">
        <v>29</v>
      </c>
      <c r="V19" s="79" t="s">
        <v>162</v>
      </c>
      <c r="W19" s="31"/>
      <c r="X19" s="31"/>
    </row>
    <row r="20" spans="1:28" s="1" customFormat="1" ht="16.5" customHeight="1" x14ac:dyDescent="0.15">
      <c r="A20" s="31"/>
      <c r="B20" s="126"/>
      <c r="C20" s="145"/>
      <c r="D20" s="103"/>
      <c r="E20" s="103"/>
      <c r="F20" s="103"/>
      <c r="G20" s="103"/>
      <c r="H20" s="103"/>
      <c r="I20" s="103"/>
      <c r="J20" s="103"/>
      <c r="K20" s="93" t="s">
        <v>83</v>
      </c>
      <c r="L20" s="94"/>
      <c r="M20" s="93" t="s">
        <v>3</v>
      </c>
      <c r="N20" s="94"/>
      <c r="O20" s="94"/>
      <c r="P20" s="94"/>
      <c r="Q20" s="72"/>
      <c r="R20" s="81" t="str">
        <f t="shared" si="2"/>
        <v xml:space="preserve"> </v>
      </c>
      <c r="S20" s="72"/>
      <c r="T20" s="81" t="str">
        <f t="shared" si="0"/>
        <v xml:space="preserve"> </v>
      </c>
      <c r="U20" s="56">
        <v>25.7</v>
      </c>
      <c r="V20" s="79" t="s">
        <v>162</v>
      </c>
      <c r="W20" s="31"/>
      <c r="X20" s="31"/>
    </row>
    <row r="21" spans="1:28" s="1" customFormat="1" ht="16.5" customHeight="1" x14ac:dyDescent="0.15">
      <c r="A21" s="31"/>
      <c r="B21" s="126"/>
      <c r="C21" s="117"/>
      <c r="D21" s="118"/>
      <c r="E21" s="118"/>
      <c r="F21" s="118"/>
      <c r="G21" s="118"/>
      <c r="H21" s="118"/>
      <c r="I21" s="118"/>
      <c r="J21" s="118"/>
      <c r="K21" s="119" t="s">
        <v>84</v>
      </c>
      <c r="L21" s="120"/>
      <c r="M21" s="93" t="s">
        <v>3</v>
      </c>
      <c r="N21" s="94"/>
      <c r="O21" s="94"/>
      <c r="P21" s="94"/>
      <c r="Q21" s="72"/>
      <c r="R21" s="81" t="str">
        <f t="shared" si="2"/>
        <v xml:space="preserve"> </v>
      </c>
      <c r="S21" s="72"/>
      <c r="T21" s="81" t="str">
        <f t="shared" si="0"/>
        <v xml:space="preserve"> </v>
      </c>
      <c r="U21" s="56">
        <v>26.9</v>
      </c>
      <c r="V21" s="79" t="s">
        <v>162</v>
      </c>
      <c r="W21" s="31"/>
      <c r="X21" s="31"/>
    </row>
    <row r="22" spans="1:28" s="1" customFormat="1" ht="16.5" customHeight="1" x14ac:dyDescent="0.15">
      <c r="A22" s="31"/>
      <c r="B22" s="126"/>
      <c r="C22" s="93" t="s">
        <v>85</v>
      </c>
      <c r="D22" s="94"/>
      <c r="E22" s="94"/>
      <c r="F22" s="94"/>
      <c r="G22" s="94"/>
      <c r="H22" s="94"/>
      <c r="I22" s="94"/>
      <c r="J22" s="94"/>
      <c r="K22" s="94"/>
      <c r="L22" s="94"/>
      <c r="M22" s="93" t="s">
        <v>3</v>
      </c>
      <c r="N22" s="94"/>
      <c r="O22" s="94"/>
      <c r="P22" s="94"/>
      <c r="Q22" s="72"/>
      <c r="R22" s="81" t="str">
        <f t="shared" si="2"/>
        <v xml:space="preserve"> </v>
      </c>
      <c r="S22" s="72"/>
      <c r="T22" s="81" t="str">
        <f t="shared" si="0"/>
        <v xml:space="preserve"> </v>
      </c>
      <c r="U22" s="56">
        <v>29.4</v>
      </c>
      <c r="V22" s="79" t="s">
        <v>162</v>
      </c>
      <c r="W22" s="31"/>
      <c r="X22" s="31"/>
    </row>
    <row r="23" spans="1:28" s="1" customFormat="1" ht="16.5" customHeight="1" x14ac:dyDescent="0.15">
      <c r="A23" s="31"/>
      <c r="B23" s="126"/>
      <c r="C23" s="93" t="s">
        <v>86</v>
      </c>
      <c r="D23" s="94"/>
      <c r="E23" s="94"/>
      <c r="F23" s="94"/>
      <c r="G23" s="94"/>
      <c r="H23" s="94"/>
      <c r="I23" s="94"/>
      <c r="J23" s="94"/>
      <c r="K23" s="94"/>
      <c r="L23" s="94"/>
      <c r="M23" s="93" t="s">
        <v>3</v>
      </c>
      <c r="N23" s="94"/>
      <c r="O23" s="94"/>
      <c r="P23" s="94"/>
      <c r="Q23" s="72"/>
      <c r="R23" s="81" t="str">
        <f t="shared" si="2"/>
        <v xml:space="preserve"> </v>
      </c>
      <c r="S23" s="72"/>
      <c r="T23" s="81" t="str">
        <f t="shared" si="0"/>
        <v xml:space="preserve"> </v>
      </c>
      <c r="U23" s="56">
        <v>37.299999999999997</v>
      </c>
      <c r="V23" s="79" t="s">
        <v>162</v>
      </c>
      <c r="W23" s="31"/>
      <c r="X23" s="31"/>
    </row>
    <row r="24" spans="1:28" s="1" customFormat="1" ht="16.5" customHeight="1" x14ac:dyDescent="0.15">
      <c r="A24" s="31"/>
      <c r="B24" s="126"/>
      <c r="C24" s="93" t="s">
        <v>87</v>
      </c>
      <c r="D24" s="94"/>
      <c r="E24" s="94"/>
      <c r="F24" s="94"/>
      <c r="G24" s="94"/>
      <c r="H24" s="94"/>
      <c r="I24" s="94"/>
      <c r="J24" s="94"/>
      <c r="K24" s="94"/>
      <c r="L24" s="94"/>
      <c r="M24" s="93" t="s">
        <v>163</v>
      </c>
      <c r="N24" s="94"/>
      <c r="O24" s="94"/>
      <c r="P24" s="94"/>
      <c r="Q24" s="72"/>
      <c r="R24" s="81" t="str">
        <f t="shared" si="2"/>
        <v xml:space="preserve"> </v>
      </c>
      <c r="S24" s="72"/>
      <c r="T24" s="81" t="str">
        <f t="shared" si="0"/>
        <v xml:space="preserve"> </v>
      </c>
      <c r="U24" s="56">
        <v>21.1</v>
      </c>
      <c r="V24" s="78" t="s">
        <v>165</v>
      </c>
      <c r="W24" s="31"/>
      <c r="X24" s="31"/>
    </row>
    <row r="25" spans="1:28" s="1" customFormat="1" ht="16.5" customHeight="1" x14ac:dyDescent="0.15">
      <c r="A25" s="31"/>
      <c r="B25" s="126"/>
      <c r="C25" s="93" t="s">
        <v>88</v>
      </c>
      <c r="D25" s="94"/>
      <c r="E25" s="94"/>
      <c r="F25" s="94"/>
      <c r="G25" s="94"/>
      <c r="H25" s="94"/>
      <c r="I25" s="94"/>
      <c r="J25" s="94"/>
      <c r="K25" s="94"/>
      <c r="L25" s="94"/>
      <c r="M25" s="93" t="s">
        <v>163</v>
      </c>
      <c r="N25" s="94"/>
      <c r="O25" s="94"/>
      <c r="P25" s="94"/>
      <c r="Q25" s="72"/>
      <c r="R25" s="81" t="str">
        <f t="shared" si="2"/>
        <v xml:space="preserve"> </v>
      </c>
      <c r="S25" s="72"/>
      <c r="T25" s="81" t="str">
        <f t="shared" si="0"/>
        <v xml:space="preserve"> </v>
      </c>
      <c r="U25" s="57">
        <v>3.41</v>
      </c>
      <c r="V25" s="78" t="s">
        <v>165</v>
      </c>
      <c r="W25" s="31"/>
      <c r="X25" s="31"/>
    </row>
    <row r="26" spans="1:28" s="1" customFormat="1" ht="16.5" customHeight="1" x14ac:dyDescent="0.15">
      <c r="A26" s="31"/>
      <c r="B26" s="126"/>
      <c r="C26" s="125" t="s">
        <v>89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 t="s">
        <v>163</v>
      </c>
      <c r="N26" s="125"/>
      <c r="O26" s="125"/>
      <c r="P26" s="93"/>
      <c r="Q26" s="71"/>
      <c r="R26" s="81" t="str">
        <f t="shared" si="2"/>
        <v xml:space="preserve"> </v>
      </c>
      <c r="S26" s="71"/>
      <c r="T26" s="81" t="str">
        <f t="shared" si="0"/>
        <v xml:space="preserve"> </v>
      </c>
      <c r="U26" s="58">
        <v>8.41</v>
      </c>
      <c r="V26" s="78" t="s">
        <v>165</v>
      </c>
      <c r="W26" s="31"/>
      <c r="X26" s="31"/>
    </row>
    <row r="27" spans="1:28" ht="16.5" customHeight="1" x14ac:dyDescent="0.15">
      <c r="B27" s="126"/>
      <c r="C27" s="133" t="s">
        <v>90</v>
      </c>
      <c r="D27" s="133"/>
      <c r="E27" s="133"/>
      <c r="F27" s="133"/>
      <c r="G27" s="133"/>
      <c r="H27" s="133"/>
      <c r="I27" s="133"/>
      <c r="J27" s="133"/>
      <c r="K27" s="132" t="s">
        <v>19</v>
      </c>
      <c r="L27" s="132"/>
      <c r="M27" s="125" t="s">
        <v>163</v>
      </c>
      <c r="N27" s="125"/>
      <c r="O27" s="125"/>
      <c r="P27" s="93"/>
      <c r="Q27" s="71"/>
      <c r="R27" s="81" t="str">
        <f t="shared" si="2"/>
        <v xml:space="preserve"> </v>
      </c>
      <c r="S27" s="71"/>
      <c r="T27" s="81" t="str">
        <f t="shared" si="0"/>
        <v xml:space="preserve"> </v>
      </c>
      <c r="U27" s="74"/>
      <c r="V27" s="68"/>
    </row>
    <row r="28" spans="1:28" ht="16.5" customHeight="1" x14ac:dyDescent="0.15">
      <c r="B28" s="126"/>
      <c r="C28" s="133"/>
      <c r="D28" s="133"/>
      <c r="E28" s="133"/>
      <c r="F28" s="133"/>
      <c r="G28" s="133"/>
      <c r="H28" s="133"/>
      <c r="I28" s="133"/>
      <c r="J28" s="133"/>
      <c r="K28" s="132" t="s">
        <v>156</v>
      </c>
      <c r="L28" s="132"/>
      <c r="M28" s="132"/>
      <c r="N28" s="132"/>
      <c r="O28" s="132"/>
      <c r="P28" s="140"/>
      <c r="Q28" s="71"/>
      <c r="R28" s="81" t="str">
        <f t="shared" si="2"/>
        <v xml:space="preserve"> </v>
      </c>
      <c r="S28" s="71"/>
      <c r="T28" s="81" t="str">
        <f t="shared" si="0"/>
        <v xml:space="preserve"> </v>
      </c>
      <c r="U28" s="74"/>
      <c r="V28" s="75"/>
    </row>
    <row r="29" spans="1:28" ht="16.5" customHeight="1" x14ac:dyDescent="0.15">
      <c r="B29" s="126"/>
      <c r="C29" s="123" t="s">
        <v>4</v>
      </c>
      <c r="D29" s="124"/>
      <c r="E29" s="124"/>
      <c r="F29" s="124"/>
      <c r="G29" s="124"/>
      <c r="H29" s="124"/>
      <c r="I29" s="124"/>
      <c r="J29" s="124"/>
      <c r="K29" s="124"/>
      <c r="L29" s="124"/>
      <c r="M29" s="117" t="s">
        <v>91</v>
      </c>
      <c r="N29" s="118"/>
      <c r="O29" s="118"/>
      <c r="P29" s="118"/>
      <c r="Q29" s="72"/>
      <c r="R29" s="81" t="str">
        <f t="shared" si="2"/>
        <v xml:space="preserve"> </v>
      </c>
      <c r="S29" s="72"/>
      <c r="T29" s="81" t="str">
        <f t="shared" si="0"/>
        <v xml:space="preserve"> </v>
      </c>
      <c r="U29" s="57">
        <v>1.02</v>
      </c>
      <c r="V29" s="76"/>
    </row>
    <row r="30" spans="1:28" ht="16.5" customHeight="1" x14ac:dyDescent="0.15">
      <c r="B30" s="126"/>
      <c r="C30" s="119" t="s">
        <v>5</v>
      </c>
      <c r="D30" s="120"/>
      <c r="E30" s="120"/>
      <c r="F30" s="120"/>
      <c r="G30" s="120"/>
      <c r="H30" s="120"/>
      <c r="I30" s="120"/>
      <c r="J30" s="120"/>
      <c r="K30" s="120"/>
      <c r="L30" s="120"/>
      <c r="M30" s="93" t="s">
        <v>91</v>
      </c>
      <c r="N30" s="94"/>
      <c r="O30" s="94"/>
      <c r="P30" s="94"/>
      <c r="Q30" s="72"/>
      <c r="R30" s="81" t="str">
        <f t="shared" si="2"/>
        <v xml:space="preserve"> </v>
      </c>
      <c r="S30" s="72"/>
      <c r="T30" s="81" t="str">
        <f t="shared" si="0"/>
        <v xml:space="preserve"> </v>
      </c>
      <c r="U30" s="57">
        <v>1.36</v>
      </c>
      <c r="V30" s="76"/>
    </row>
    <row r="31" spans="1:28" ht="16.5" customHeight="1" x14ac:dyDescent="0.15">
      <c r="B31" s="126"/>
      <c r="C31" s="119" t="s">
        <v>6</v>
      </c>
      <c r="D31" s="120"/>
      <c r="E31" s="120"/>
      <c r="F31" s="120"/>
      <c r="G31" s="120"/>
      <c r="H31" s="120"/>
      <c r="I31" s="120"/>
      <c r="J31" s="120"/>
      <c r="K31" s="120"/>
      <c r="L31" s="120"/>
      <c r="M31" s="93" t="s">
        <v>92</v>
      </c>
      <c r="N31" s="94"/>
      <c r="O31" s="94"/>
      <c r="P31" s="94"/>
      <c r="Q31" s="72"/>
      <c r="R31" s="81" t="str">
        <f t="shared" si="2"/>
        <v xml:space="preserve"> </v>
      </c>
      <c r="S31" s="72"/>
      <c r="T31" s="81" t="str">
        <f t="shared" si="0"/>
        <v xml:space="preserve"> </v>
      </c>
      <c r="U31" s="57">
        <v>1.36</v>
      </c>
      <c r="V31" s="76"/>
    </row>
    <row r="32" spans="1:28" ht="16.5" customHeight="1" x14ac:dyDescent="0.15">
      <c r="B32" s="126"/>
      <c r="C32" s="119" t="s">
        <v>7</v>
      </c>
      <c r="D32" s="120"/>
      <c r="E32" s="120"/>
      <c r="F32" s="120"/>
      <c r="G32" s="120"/>
      <c r="H32" s="120"/>
      <c r="I32" s="120"/>
      <c r="J32" s="120"/>
      <c r="K32" s="120"/>
      <c r="L32" s="120"/>
      <c r="M32" s="93" t="s">
        <v>93</v>
      </c>
      <c r="N32" s="94"/>
      <c r="O32" s="94"/>
      <c r="P32" s="94"/>
      <c r="Q32" s="72"/>
      <c r="R32" s="81" t="str">
        <f t="shared" si="2"/>
        <v xml:space="preserve"> </v>
      </c>
      <c r="S32" s="72"/>
      <c r="T32" s="81" t="str">
        <f t="shared" si="0"/>
        <v xml:space="preserve"> </v>
      </c>
      <c r="U32" s="57">
        <v>1.36</v>
      </c>
      <c r="V32" s="76"/>
    </row>
    <row r="33" spans="1:24" ht="16.5" customHeight="1" x14ac:dyDescent="0.15">
      <c r="B33" s="127"/>
      <c r="C33" s="141" t="s">
        <v>8</v>
      </c>
      <c r="D33" s="142"/>
      <c r="E33" s="142"/>
      <c r="F33" s="142"/>
      <c r="G33" s="142"/>
      <c r="H33" s="142"/>
      <c r="I33" s="142"/>
      <c r="J33" s="142"/>
      <c r="K33" s="142"/>
      <c r="L33" s="142"/>
      <c r="M33" s="143" t="s">
        <v>67</v>
      </c>
      <c r="N33" s="144"/>
      <c r="O33" s="144"/>
      <c r="P33" s="144"/>
      <c r="Q33" s="59"/>
      <c r="R33" s="60" t="str">
        <f>IF(SUM(R5:R32)=0,"",SUM(R5:R32))</f>
        <v/>
      </c>
      <c r="S33" s="59"/>
      <c r="T33" s="60" t="str">
        <f>IF(SUM(T5:T32)=0,"",SUM(T5:T32))</f>
        <v/>
      </c>
      <c r="U33" s="61"/>
      <c r="V33" s="77"/>
    </row>
    <row r="34" spans="1:24" ht="16.5" customHeight="1" x14ac:dyDescent="0.15">
      <c r="B34" s="108" t="s">
        <v>9</v>
      </c>
      <c r="C34" s="121" t="s">
        <v>157</v>
      </c>
      <c r="D34" s="122"/>
      <c r="E34" s="122"/>
      <c r="F34" s="122"/>
      <c r="G34" s="115" t="s">
        <v>11</v>
      </c>
      <c r="H34" s="116"/>
      <c r="I34" s="116"/>
      <c r="J34" s="116"/>
      <c r="K34" s="116"/>
      <c r="L34" s="116"/>
      <c r="M34" s="125" t="s">
        <v>12</v>
      </c>
      <c r="N34" s="125"/>
      <c r="O34" s="125"/>
      <c r="P34" s="93"/>
      <c r="Q34" s="72"/>
      <c r="R34" s="81" t="str">
        <f>IF(Q34=0," ",ROUND(Q34*U34,0))</f>
        <v xml:space="preserve"> </v>
      </c>
      <c r="S34" s="72"/>
      <c r="T34" s="81" t="str">
        <f>IF(S34=0," ",ROUND(S34*U34,0))</f>
        <v xml:space="preserve"> </v>
      </c>
      <c r="U34" s="57">
        <v>9.9700000000000006</v>
      </c>
      <c r="V34" s="78" t="s">
        <v>166</v>
      </c>
    </row>
    <row r="35" spans="1:24" ht="16.5" customHeight="1" x14ac:dyDescent="0.15">
      <c r="B35" s="109"/>
      <c r="C35" s="123"/>
      <c r="D35" s="124"/>
      <c r="E35" s="124"/>
      <c r="F35" s="124"/>
      <c r="G35" s="93" t="s">
        <v>13</v>
      </c>
      <c r="H35" s="94"/>
      <c r="I35" s="94"/>
      <c r="J35" s="94"/>
      <c r="K35" s="94"/>
      <c r="L35" s="94"/>
      <c r="M35" s="93" t="s">
        <v>12</v>
      </c>
      <c r="N35" s="94"/>
      <c r="O35" s="94"/>
      <c r="P35" s="94"/>
      <c r="Q35" s="72"/>
      <c r="R35" s="81" t="str">
        <f>IF(Q35=0," ",ROUND(Q35*U35,0))</f>
        <v xml:space="preserve"> </v>
      </c>
      <c r="S35" s="72"/>
      <c r="T35" s="81" t="str">
        <f>IF(S35=0," ",ROUND(S35*U35,0))</f>
        <v xml:space="preserve"> </v>
      </c>
      <c r="U35" s="57">
        <v>9.2799999999999994</v>
      </c>
      <c r="V35" s="78" t="s">
        <v>166</v>
      </c>
    </row>
    <row r="36" spans="1:24" ht="16.5" customHeight="1" x14ac:dyDescent="0.15">
      <c r="B36" s="109"/>
      <c r="C36" s="115" t="s">
        <v>14</v>
      </c>
      <c r="D36" s="116"/>
      <c r="E36" s="116"/>
      <c r="F36" s="116"/>
      <c r="G36" s="93" t="s">
        <v>15</v>
      </c>
      <c r="H36" s="94"/>
      <c r="I36" s="94"/>
      <c r="J36" s="94"/>
      <c r="K36" s="94"/>
      <c r="L36" s="153"/>
      <c r="M36" s="93" t="s">
        <v>12</v>
      </c>
      <c r="N36" s="94"/>
      <c r="O36" s="94"/>
      <c r="P36" s="94"/>
      <c r="Q36" s="72"/>
      <c r="R36" s="81" t="str">
        <f>IF(Q36=0," ",ROUND(Q36*U36,0))</f>
        <v xml:space="preserve"> </v>
      </c>
      <c r="S36" s="72"/>
      <c r="T36" s="81" t="str">
        <f>IF(S36=0," ",ROUND(S36*U36,0))</f>
        <v xml:space="preserve"> </v>
      </c>
      <c r="U36" s="57">
        <v>9.76</v>
      </c>
      <c r="V36" s="78" t="s">
        <v>166</v>
      </c>
    </row>
    <row r="37" spans="1:24" ht="16.5" customHeight="1" thickBot="1" x14ac:dyDescent="0.2">
      <c r="B37" s="109"/>
      <c r="C37" s="117"/>
      <c r="D37" s="118"/>
      <c r="E37" s="118"/>
      <c r="F37" s="118"/>
      <c r="G37" s="93" t="s">
        <v>16</v>
      </c>
      <c r="H37" s="94"/>
      <c r="I37" s="94"/>
      <c r="J37" s="94"/>
      <c r="K37" s="94"/>
      <c r="L37" s="153"/>
      <c r="M37" s="93" t="s">
        <v>12</v>
      </c>
      <c r="N37" s="94"/>
      <c r="O37" s="94"/>
      <c r="P37" s="94"/>
      <c r="Q37" s="83"/>
      <c r="R37" s="88" t="str">
        <f>IF(Q37=0," ",ROUND(Q37*U37,0))</f>
        <v xml:space="preserve"> </v>
      </c>
      <c r="S37" s="83"/>
      <c r="T37" s="87" t="str">
        <f>IF(S37=0," ",ROUND(S37*U37,0))</f>
        <v xml:space="preserve"> </v>
      </c>
      <c r="U37" s="92"/>
      <c r="V37" s="78" t="s">
        <v>166</v>
      </c>
    </row>
    <row r="38" spans="1:24" ht="16.5" customHeight="1" thickTop="1" thickBot="1" x14ac:dyDescent="0.2">
      <c r="B38" s="109"/>
      <c r="C38" s="134" t="s">
        <v>8</v>
      </c>
      <c r="D38" s="134"/>
      <c r="E38" s="134"/>
      <c r="F38" s="134"/>
      <c r="G38" s="134"/>
      <c r="H38" s="134"/>
      <c r="I38" s="134"/>
      <c r="J38" s="134"/>
      <c r="K38" s="134"/>
      <c r="L38" s="135"/>
      <c r="M38" s="136" t="s">
        <v>169</v>
      </c>
      <c r="N38" s="137"/>
      <c r="O38" s="137"/>
      <c r="P38" s="137"/>
      <c r="Q38" s="84">
        <f>SUM(Q34+Q35+Q36+Q37)</f>
        <v>0</v>
      </c>
      <c r="R38" s="62">
        <f>SUM(R34,R35,R36)</f>
        <v>0</v>
      </c>
      <c r="S38" s="84">
        <f>SUM(S34+S35+S36+S37)</f>
        <v>0</v>
      </c>
      <c r="T38" s="62">
        <f>SUM(T34,T35,T36)</f>
        <v>0</v>
      </c>
      <c r="U38" s="63">
        <f>IF(SUM(U34:U37)=0,"",SUM(U34:U37))</f>
        <v>29</v>
      </c>
      <c r="V38" s="64" t="str">
        <f>IF(SUM(V34:V37)=0,"",SUM(V34:V37))</f>
        <v/>
      </c>
    </row>
    <row r="39" spans="1:24" ht="16.5" customHeight="1" thickBot="1" x14ac:dyDescent="0.2">
      <c r="B39" s="99" t="str">
        <f>IF(R$4="熱量GJ","合 計ＧＪ",IF(R$4="熱量TJ","合 計ＴＪ","合 計PＪ"))</f>
        <v>合 計ＧＪ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1"/>
      <c r="R39" s="54">
        <f>IF(ISERROR(R33+R38),IF(AND(R33="",R38=""),"",IF(R33="",R38,R33)),R33+R38)</f>
        <v>0</v>
      </c>
      <c r="S39" s="54"/>
      <c r="T39" s="54">
        <f>IF(ISERROR(T33+T38),IF(AND(T33="",T38=""),"",IF(T33="",T38,T33)),T33+T38)</f>
        <v>0</v>
      </c>
      <c r="U39" s="52"/>
      <c r="V39" s="50"/>
    </row>
    <row r="40" spans="1:24" ht="22.5" customHeight="1" thickTop="1" thickBot="1" x14ac:dyDescent="0.2">
      <c r="B40" s="96" t="s">
        <v>103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8"/>
      <c r="R40" s="86">
        <f>IF(ISERROR(R39*0.0258),"",R39*IF(R4="熱量GJ",1,IF(R4="熱量TJ",10^3,10^6))*0.0258)</f>
        <v>0</v>
      </c>
      <c r="S40" s="85"/>
      <c r="T40" s="69">
        <f>IF(ISERROR(T39*0.0258),"",T39*IF(T4="熱量GJ",1,IF(T4="熱量TJ",10^3,10^6))*0.0258)</f>
        <v>0</v>
      </c>
      <c r="U40" s="53"/>
      <c r="V40" s="51"/>
    </row>
    <row r="41" spans="1:24" ht="24.95" customHeight="1" thickTop="1" thickBot="1" x14ac:dyDescent="0.2">
      <c r="B41" s="148" t="s">
        <v>173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50"/>
      <c r="R41" s="151"/>
      <c r="S41" s="152"/>
      <c r="T41" s="91" t="str">
        <f>IFERROR(IF(R40=0," ",1-T40/R40)," ")</f>
        <v xml:space="preserve"> </v>
      </c>
      <c r="U41" s="89"/>
      <c r="V41" s="90"/>
    </row>
    <row r="42" spans="1:24" ht="33.7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2"/>
      <c r="R42" s="32"/>
      <c r="S42" s="32"/>
      <c r="T42" s="32"/>
      <c r="U42" s="48"/>
      <c r="V42" s="48"/>
    </row>
    <row r="43" spans="1:24" ht="31.5" customHeight="1" x14ac:dyDescent="0.15"/>
    <row r="44" spans="1:24" ht="13.5" customHeight="1" x14ac:dyDescent="0.15"/>
    <row r="45" spans="1:24" ht="33.75" customHeight="1" x14ac:dyDescent="0.15"/>
    <row r="46" spans="1:24" ht="33.75" customHeight="1" x14ac:dyDescent="0.15"/>
    <row r="47" spans="1:24" s="33" customFormat="1" x14ac:dyDescent="0.1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49"/>
      <c r="V47" s="49"/>
      <c r="W47" s="31"/>
      <c r="X47" s="31"/>
    </row>
    <row r="48" spans="1:24" s="33" customFormat="1" x14ac:dyDescent="0.1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49"/>
      <c r="V48" s="49"/>
      <c r="W48" s="31"/>
      <c r="X48" s="31"/>
    </row>
    <row r="49" spans="1:28" s="33" customFormat="1" x14ac:dyDescent="0.1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49"/>
      <c r="V49" s="49"/>
      <c r="W49" s="31"/>
      <c r="X49" s="31"/>
    </row>
    <row r="50" spans="1:28" ht="23.25" customHeight="1" x14ac:dyDescent="0.15"/>
    <row r="54" spans="1:28" ht="24" customHeight="1" x14ac:dyDescent="0.15">
      <c r="AB54" s="34" t="e">
        <f>#REF!</f>
        <v>#REF!</v>
      </c>
    </row>
    <row r="55" spans="1:28" ht="24" customHeight="1" x14ac:dyDescent="0.15"/>
    <row r="56" spans="1:28" ht="24" customHeight="1" x14ac:dyDescent="0.15"/>
    <row r="57" spans="1:28" ht="24" customHeight="1" x14ac:dyDescent="0.15"/>
    <row r="58" spans="1:28" ht="24" customHeight="1" x14ac:dyDescent="0.15"/>
    <row r="59" spans="1:28" ht="24" customHeight="1" x14ac:dyDescent="0.15"/>
    <row r="60" spans="1:28" ht="24" customHeight="1" x14ac:dyDescent="0.15"/>
    <row r="61" spans="1:28" ht="24" customHeight="1" x14ac:dyDescent="0.15"/>
    <row r="62" spans="1:28" ht="24" customHeight="1" x14ac:dyDescent="0.15"/>
    <row r="63" spans="1:28" ht="24" customHeight="1" x14ac:dyDescent="0.15"/>
    <row r="64" spans="1:28" ht="24" customHeight="1" x14ac:dyDescent="0.15"/>
    <row r="65" spans="28:28" ht="24" customHeight="1" x14ac:dyDescent="0.15"/>
    <row r="66" spans="28:28" ht="24" customHeight="1" x14ac:dyDescent="0.15"/>
    <row r="67" spans="28:28" ht="24" customHeight="1" x14ac:dyDescent="0.15"/>
    <row r="68" spans="28:28" ht="24" customHeight="1" x14ac:dyDescent="0.15"/>
    <row r="69" spans="28:28" ht="24" customHeight="1" x14ac:dyDescent="0.15"/>
    <row r="70" spans="28:28" ht="24" customHeight="1" x14ac:dyDescent="0.15"/>
    <row r="71" spans="28:28" ht="24" customHeight="1" x14ac:dyDescent="0.15"/>
    <row r="72" spans="28:28" ht="24" customHeight="1" x14ac:dyDescent="0.15"/>
    <row r="73" spans="28:28" ht="24" customHeight="1" x14ac:dyDescent="0.15"/>
    <row r="74" spans="28:28" ht="24" customHeight="1" x14ac:dyDescent="0.15"/>
    <row r="75" spans="28:28" ht="24" customHeight="1" x14ac:dyDescent="0.15">
      <c r="AB75" s="35"/>
    </row>
    <row r="76" spans="28:28" ht="24" customHeight="1" x14ac:dyDescent="0.15"/>
    <row r="77" spans="28:28" ht="24" customHeight="1" x14ac:dyDescent="0.15"/>
    <row r="78" spans="28:28" ht="24" customHeight="1" x14ac:dyDescent="0.15"/>
    <row r="79" spans="28:28" ht="24" customHeight="1" x14ac:dyDescent="0.15"/>
    <row r="80" spans="28:28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</sheetData>
  <sheetProtection formatCells="0" formatColumns="0" formatRows="0" insertColumns="0" insertRows="0" insertHyperlinks="0" deleteColumns="0" deleteRows="0" selectLockedCells="1" sort="0" autoFilter="0" pivotTables="0"/>
  <dataConsolidate/>
  <mergeCells count="85">
    <mergeCell ref="S3:T3"/>
    <mergeCell ref="B41:S41"/>
    <mergeCell ref="M36:P36"/>
    <mergeCell ref="C34:F35"/>
    <mergeCell ref="C36:F37"/>
    <mergeCell ref="G37:L37"/>
    <mergeCell ref="G36:L36"/>
    <mergeCell ref="M37:P37"/>
    <mergeCell ref="M35:P35"/>
    <mergeCell ref="M21:P21"/>
    <mergeCell ref="M28:P28"/>
    <mergeCell ref="C33:L33"/>
    <mergeCell ref="M33:P33"/>
    <mergeCell ref="C31:L31"/>
    <mergeCell ref="C19:J21"/>
    <mergeCell ref="K19:L19"/>
    <mergeCell ref="M30:P30"/>
    <mergeCell ref="M27:P27"/>
    <mergeCell ref="M17:P17"/>
    <mergeCell ref="G35:L35"/>
    <mergeCell ref="G34:L34"/>
    <mergeCell ref="M25:P25"/>
    <mergeCell ref="C22:L22"/>
    <mergeCell ref="M22:P22"/>
    <mergeCell ref="M19:P19"/>
    <mergeCell ref="M31:P31"/>
    <mergeCell ref="M34:P34"/>
    <mergeCell ref="K21:L21"/>
    <mergeCell ref="C38:L38"/>
    <mergeCell ref="M38:P38"/>
    <mergeCell ref="C32:L32"/>
    <mergeCell ref="C24:L24"/>
    <mergeCell ref="M24:P24"/>
    <mergeCell ref="C6:L6"/>
    <mergeCell ref="M6:P6"/>
    <mergeCell ref="C7:L7"/>
    <mergeCell ref="M7:P7"/>
    <mergeCell ref="C23:L23"/>
    <mergeCell ref="K18:L18"/>
    <mergeCell ref="M18:P18"/>
    <mergeCell ref="M23:P23"/>
    <mergeCell ref="K20:L20"/>
    <mergeCell ref="M20:P20"/>
    <mergeCell ref="K28:L28"/>
    <mergeCell ref="C26:L26"/>
    <mergeCell ref="C25:L25"/>
    <mergeCell ref="C27:J28"/>
    <mergeCell ref="K27:L27"/>
    <mergeCell ref="C17:J18"/>
    <mergeCell ref="K17:L17"/>
    <mergeCell ref="M26:P26"/>
    <mergeCell ref="B5:B33"/>
    <mergeCell ref="C5:L5"/>
    <mergeCell ref="M5:P5"/>
    <mergeCell ref="M32:P32"/>
    <mergeCell ref="C29:L29"/>
    <mergeCell ref="M29:P29"/>
    <mergeCell ref="C30:L30"/>
    <mergeCell ref="C8:L8"/>
    <mergeCell ref="U3:V3"/>
    <mergeCell ref="M3:R3"/>
    <mergeCell ref="M12:P12"/>
    <mergeCell ref="M8:P8"/>
    <mergeCell ref="C15:J16"/>
    <mergeCell ref="K15:L15"/>
    <mergeCell ref="M15:P15"/>
    <mergeCell ref="K16:L16"/>
    <mergeCell ref="M16:P16"/>
    <mergeCell ref="M9:P9"/>
    <mergeCell ref="C10:L10"/>
    <mergeCell ref="C13:L13"/>
    <mergeCell ref="M13:P13"/>
    <mergeCell ref="C11:L11"/>
    <mergeCell ref="M11:P11"/>
    <mergeCell ref="M10:P10"/>
    <mergeCell ref="C14:L14"/>
    <mergeCell ref="M14:P14"/>
    <mergeCell ref="B2:V2"/>
    <mergeCell ref="B40:Q40"/>
    <mergeCell ref="B39:Q39"/>
    <mergeCell ref="B3:L4"/>
    <mergeCell ref="B34:B38"/>
    <mergeCell ref="M4:P4"/>
    <mergeCell ref="C12:L12"/>
    <mergeCell ref="C9:L9"/>
  </mergeCells>
  <phoneticPr fontId="2"/>
  <dataValidations xWindow="395" yWindow="694" count="3">
    <dataValidation allowBlank="1" showInputMessage="1" showErrorMessage="1" prompt="使用量の数値を入力すると、法定単位発熱係数を掛けた値が整数で出ます。_x000a_※数値は、原則、小数第１位を四捨五入して整数で入力してください。" sqref="Q5:Q26 Q29:Q32 Q34:Q36 S5:S26 S29:S32 S34:S36"/>
    <dataValidation allowBlank="1" showInputMessage="1" showErrorMessage="1" prompt="数値は、原則、小数第１位を四捨五入して整数で入力してください。" sqref="Q37 S37 U41:V41 U37"/>
    <dataValidation allowBlank="1" showInputMessage="1" showErrorMessage="1" prompt="販売量の数値を入力すると、法定単位発熱係数を掛けた値が整数で出ます。_x000a_※数値は、原則、小数第１位を四捨五入して整数で入力してください。" sqref="V19:V23 U5:U26 V5:V15 V17 V29:V33 U29:U36"/>
  </dataValidations>
  <pageMargins left="0.78700000000000003" right="0.78700000000000003" top="0.98399999999999999" bottom="0.98399999999999999" header="0.51200000000000001" footer="0.51200000000000001"/>
  <pageSetup paperSize="9" scale="73" orientation="portrait" r:id="rId1"/>
  <headerFooter alignWithMargins="0"/>
  <ignoredErrors>
    <ignoredError sqref="R33" formula="1"/>
    <ignoredError sqref="R12:R25 R32 R27:R30" formula="1" emptyCellReference="1"/>
    <ignoredError sqref="R5:R11 Q38 R26 R31 U35:V36 R39 R34:R36 U41:V41 U38:V40 U37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L84"/>
  <sheetViews>
    <sheetView zoomScaleNormal="100" workbookViewId="0">
      <selection activeCell="D85" sqref="D85"/>
    </sheetView>
  </sheetViews>
  <sheetFormatPr defaultRowHeight="13.5" x14ac:dyDescent="0.15"/>
  <cols>
    <col min="1" max="1" width="3.5" customWidth="1"/>
    <col min="2" max="2" width="28.375" customWidth="1"/>
    <col min="3" max="4" width="26.25" customWidth="1"/>
    <col min="5" max="5" width="13.125" customWidth="1"/>
    <col min="7" max="7" width="10.125" customWidth="1"/>
    <col min="8" max="8" width="13.375" customWidth="1"/>
  </cols>
  <sheetData>
    <row r="3" spans="2:8" hidden="1" x14ac:dyDescent="0.15">
      <c r="B3" s="4" t="s">
        <v>20</v>
      </c>
      <c r="C3" s="4"/>
      <c r="E3" s="4" t="s">
        <v>21</v>
      </c>
      <c r="F3" s="4"/>
    </row>
    <row r="4" spans="2:8" hidden="1" x14ac:dyDescent="0.15">
      <c r="B4" s="5" t="s">
        <v>19</v>
      </c>
      <c r="C4" s="6"/>
      <c r="E4" s="5"/>
      <c r="F4" s="6" t="s">
        <v>56</v>
      </c>
    </row>
    <row r="5" spans="2:8" hidden="1" x14ac:dyDescent="0.15">
      <c r="B5" s="7" t="s">
        <v>57</v>
      </c>
      <c r="C5" s="8"/>
      <c r="E5" s="9"/>
      <c r="F5" s="10"/>
    </row>
    <row r="6" spans="2:8" hidden="1" x14ac:dyDescent="0.15">
      <c r="B6" s="7" t="s">
        <v>58</v>
      </c>
      <c r="C6" s="8"/>
    </row>
    <row r="7" spans="2:8" hidden="1" x14ac:dyDescent="0.15">
      <c r="B7" s="7" t="s">
        <v>59</v>
      </c>
      <c r="C7" s="8"/>
    </row>
    <row r="8" spans="2:8" hidden="1" x14ac:dyDescent="0.15">
      <c r="B8" s="7"/>
      <c r="C8" s="8"/>
      <c r="E8" s="11"/>
      <c r="F8" s="11" t="e">
        <v>#N/A</v>
      </c>
    </row>
    <row r="9" spans="2:8" hidden="1" x14ac:dyDescent="0.15">
      <c r="B9" s="9"/>
      <c r="C9" s="10"/>
    </row>
    <row r="11" spans="2:8" x14ac:dyDescent="0.15">
      <c r="B11" s="12" t="s">
        <v>22</v>
      </c>
      <c r="C11" s="13"/>
      <c r="D11" s="14"/>
      <c r="E11" s="12" t="s">
        <v>23</v>
      </c>
      <c r="F11" s="14"/>
      <c r="G11" s="12" t="s">
        <v>24</v>
      </c>
      <c r="H11" s="14"/>
    </row>
    <row r="12" spans="2:8" x14ac:dyDescent="0.15">
      <c r="B12" s="15" t="s">
        <v>25</v>
      </c>
      <c r="C12" s="15"/>
      <c r="D12" s="16" t="s">
        <v>60</v>
      </c>
      <c r="E12" s="16">
        <v>38.200000000000003</v>
      </c>
      <c r="F12" s="16" t="s">
        <v>26</v>
      </c>
      <c r="G12" s="16">
        <v>1.8700000000000001E-2</v>
      </c>
      <c r="H12" s="16" t="s">
        <v>27</v>
      </c>
    </row>
    <row r="13" spans="2:8" x14ac:dyDescent="0.15">
      <c r="B13" s="18"/>
      <c r="C13" s="18"/>
      <c r="D13" s="19" t="s">
        <v>1</v>
      </c>
      <c r="E13" s="19">
        <v>35.299999999999997</v>
      </c>
      <c r="F13" s="19" t="s">
        <v>26</v>
      </c>
      <c r="G13" s="19">
        <v>1.84E-2</v>
      </c>
      <c r="H13" s="19" t="s">
        <v>27</v>
      </c>
    </row>
    <row r="14" spans="2:8" x14ac:dyDescent="0.15">
      <c r="B14" s="18"/>
      <c r="C14" s="18"/>
      <c r="D14" s="19" t="s">
        <v>28</v>
      </c>
      <c r="E14" s="19">
        <v>34.6</v>
      </c>
      <c r="F14" s="19" t="s">
        <v>26</v>
      </c>
      <c r="G14" s="19">
        <v>1.83E-2</v>
      </c>
      <c r="H14" s="19" t="s">
        <v>27</v>
      </c>
    </row>
    <row r="15" spans="2:8" x14ac:dyDescent="0.15">
      <c r="B15" s="18"/>
      <c r="C15" s="18"/>
      <c r="D15" s="19" t="s">
        <v>29</v>
      </c>
      <c r="E15" s="19">
        <v>33.6</v>
      </c>
      <c r="F15" s="19" t="s">
        <v>26</v>
      </c>
      <c r="G15" s="19">
        <v>1.8200000000000001E-2</v>
      </c>
      <c r="H15" s="19" t="s">
        <v>27</v>
      </c>
    </row>
    <row r="16" spans="2:8" x14ac:dyDescent="0.15">
      <c r="B16" s="18"/>
      <c r="C16" s="18"/>
      <c r="D16" s="19" t="s">
        <v>30</v>
      </c>
      <c r="E16" s="19">
        <v>36.700000000000003</v>
      </c>
      <c r="F16" s="19" t="s">
        <v>26</v>
      </c>
      <c r="G16" s="19">
        <v>1.8499999999999999E-2</v>
      </c>
      <c r="H16" s="19" t="s">
        <v>27</v>
      </c>
    </row>
    <row r="17" spans="2:12" x14ac:dyDescent="0.15">
      <c r="B17" s="18"/>
      <c r="C17" s="18"/>
      <c r="D17" s="19" t="s">
        <v>31</v>
      </c>
      <c r="E17" s="19">
        <v>37.700000000000003</v>
      </c>
      <c r="F17" s="19" t="s">
        <v>26</v>
      </c>
      <c r="G17" s="19">
        <v>1.8700000000000001E-2</v>
      </c>
      <c r="H17" s="19" t="s">
        <v>27</v>
      </c>
    </row>
    <row r="18" spans="2:12" x14ac:dyDescent="0.15">
      <c r="B18" s="18"/>
      <c r="C18" s="18"/>
      <c r="D18" s="19" t="s">
        <v>32</v>
      </c>
      <c r="E18" s="19">
        <v>39.1</v>
      </c>
      <c r="F18" s="19" t="s">
        <v>26</v>
      </c>
      <c r="G18" s="19">
        <v>1.89E-2</v>
      </c>
      <c r="H18" s="19" t="s">
        <v>27</v>
      </c>
    </row>
    <row r="19" spans="2:12" x14ac:dyDescent="0.15">
      <c r="B19" s="18"/>
      <c r="C19" s="18"/>
      <c r="D19" s="19" t="s">
        <v>33</v>
      </c>
      <c r="E19" s="19">
        <v>41.9</v>
      </c>
      <c r="F19" s="19" t="s">
        <v>26</v>
      </c>
      <c r="G19" s="19">
        <v>1.95E-2</v>
      </c>
      <c r="H19" s="19" t="s">
        <v>27</v>
      </c>
    </row>
    <row r="20" spans="2:12" x14ac:dyDescent="0.15">
      <c r="B20" s="18"/>
      <c r="C20" s="18"/>
      <c r="D20" s="19" t="s">
        <v>34</v>
      </c>
      <c r="E20" s="19">
        <v>40.9</v>
      </c>
      <c r="F20" s="19" t="s">
        <v>35</v>
      </c>
      <c r="G20" s="19">
        <v>2.0799999999999999E-2</v>
      </c>
      <c r="H20" s="19" t="s">
        <v>27</v>
      </c>
    </row>
    <row r="21" spans="2:12" x14ac:dyDescent="0.15">
      <c r="B21" s="18"/>
      <c r="C21" s="18"/>
      <c r="D21" s="19" t="s">
        <v>36</v>
      </c>
      <c r="E21" s="19">
        <v>29.9</v>
      </c>
      <c r="F21" s="19" t="s">
        <v>35</v>
      </c>
      <c r="G21" s="19">
        <v>2.5399999999999999E-2</v>
      </c>
      <c r="H21" s="19" t="s">
        <v>27</v>
      </c>
      <c r="K21" s="17"/>
      <c r="L21" s="17"/>
    </row>
    <row r="22" spans="2:12" x14ac:dyDescent="0.15">
      <c r="B22" s="18"/>
      <c r="C22" s="18" t="s">
        <v>37</v>
      </c>
      <c r="D22" s="20" t="s">
        <v>65</v>
      </c>
      <c r="E22" s="19">
        <v>50.8</v>
      </c>
      <c r="F22" s="19" t="s">
        <v>35</v>
      </c>
      <c r="G22" s="19">
        <v>1.61E-2</v>
      </c>
      <c r="H22" s="19" t="s">
        <v>27</v>
      </c>
      <c r="K22" s="17"/>
      <c r="L22" s="17"/>
    </row>
    <row r="23" spans="2:12" x14ac:dyDescent="0.15">
      <c r="B23" s="18"/>
      <c r="C23" s="18"/>
      <c r="D23" s="19" t="s">
        <v>61</v>
      </c>
      <c r="E23" s="19">
        <v>44.9</v>
      </c>
      <c r="F23" s="19" t="s">
        <v>38</v>
      </c>
      <c r="G23" s="19">
        <v>1.4200000000000001E-2</v>
      </c>
      <c r="H23" s="19" t="s">
        <v>27</v>
      </c>
      <c r="K23" s="17"/>
      <c r="L23" s="17"/>
    </row>
    <row r="24" spans="2:12" x14ac:dyDescent="0.15">
      <c r="B24" s="18"/>
      <c r="C24" s="18" t="s">
        <v>39</v>
      </c>
      <c r="D24" s="19" t="s">
        <v>62</v>
      </c>
      <c r="E24" s="19">
        <v>54.6</v>
      </c>
      <c r="F24" s="19" t="s">
        <v>35</v>
      </c>
      <c r="G24" s="19">
        <v>1.35E-2</v>
      </c>
      <c r="H24" s="19" t="s">
        <v>27</v>
      </c>
      <c r="K24" s="17"/>
      <c r="L24" s="17"/>
    </row>
    <row r="25" spans="2:12" x14ac:dyDescent="0.15">
      <c r="B25" s="18"/>
      <c r="C25" s="18"/>
      <c r="D25" s="19" t="s">
        <v>40</v>
      </c>
      <c r="E25" s="19">
        <v>43.5</v>
      </c>
      <c r="F25" s="19" t="s">
        <v>38</v>
      </c>
      <c r="G25" s="19">
        <v>1.3899999999999999E-2</v>
      </c>
      <c r="H25" s="19" t="s">
        <v>27</v>
      </c>
      <c r="K25" s="17"/>
      <c r="L25" s="17"/>
    </row>
    <row r="26" spans="2:12" x14ac:dyDescent="0.15">
      <c r="B26" s="18"/>
      <c r="C26" s="18" t="s">
        <v>41</v>
      </c>
      <c r="D26" s="19" t="s">
        <v>63</v>
      </c>
      <c r="E26" s="19">
        <v>29</v>
      </c>
      <c r="F26" s="19" t="s">
        <v>35</v>
      </c>
      <c r="G26" s="19">
        <v>2.4500000000000001E-2</v>
      </c>
      <c r="H26" s="19" t="s">
        <v>27</v>
      </c>
      <c r="K26" s="17"/>
      <c r="L26" s="17"/>
    </row>
    <row r="27" spans="2:12" x14ac:dyDescent="0.15">
      <c r="B27" s="18"/>
      <c r="C27" s="18"/>
      <c r="D27" s="19" t="s">
        <v>42</v>
      </c>
      <c r="E27" s="19">
        <v>25.7</v>
      </c>
      <c r="F27" s="19" t="s">
        <v>35</v>
      </c>
      <c r="G27" s="19">
        <v>2.47E-2</v>
      </c>
      <c r="H27" s="19" t="s">
        <v>27</v>
      </c>
      <c r="K27" s="17"/>
      <c r="L27" s="17"/>
    </row>
    <row r="28" spans="2:12" x14ac:dyDescent="0.15">
      <c r="B28" s="18"/>
      <c r="C28" s="18"/>
      <c r="D28" s="19" t="s">
        <v>43</v>
      </c>
      <c r="E28" s="19">
        <v>26.9</v>
      </c>
      <c r="F28" s="19" t="s">
        <v>35</v>
      </c>
      <c r="G28" s="19">
        <v>2.5499999999999998E-2</v>
      </c>
      <c r="H28" s="19" t="s">
        <v>27</v>
      </c>
      <c r="K28" s="17"/>
      <c r="L28" s="17"/>
    </row>
    <row r="29" spans="2:12" x14ac:dyDescent="0.15">
      <c r="B29" s="18"/>
      <c r="C29" s="18"/>
      <c r="D29" s="19" t="s">
        <v>44</v>
      </c>
      <c r="E29" s="19">
        <v>29.4</v>
      </c>
      <c r="F29" s="19" t="s">
        <v>35</v>
      </c>
      <c r="G29" s="19">
        <v>2.9399999999999999E-2</v>
      </c>
      <c r="H29" s="19" t="s">
        <v>27</v>
      </c>
      <c r="K29" s="17"/>
      <c r="L29" s="17"/>
    </row>
    <row r="30" spans="2:12" x14ac:dyDescent="0.15">
      <c r="B30" s="18"/>
      <c r="C30" s="18"/>
      <c r="D30" s="19" t="s">
        <v>45</v>
      </c>
      <c r="E30" s="19">
        <v>37.299999999999997</v>
      </c>
      <c r="F30" s="19" t="s">
        <v>35</v>
      </c>
      <c r="G30" s="19">
        <v>2.0899999999999998E-2</v>
      </c>
      <c r="H30" s="19" t="s">
        <v>27</v>
      </c>
      <c r="K30" s="17"/>
      <c r="L30" s="17"/>
    </row>
    <row r="31" spans="2:12" x14ac:dyDescent="0.15">
      <c r="B31" s="18"/>
      <c r="C31" s="18"/>
      <c r="D31" s="19" t="s">
        <v>46</v>
      </c>
      <c r="E31" s="19">
        <v>21.1</v>
      </c>
      <c r="F31" s="19" t="s">
        <v>38</v>
      </c>
      <c r="G31" s="19">
        <v>1.0999999999999999E-2</v>
      </c>
      <c r="H31" s="19" t="s">
        <v>27</v>
      </c>
      <c r="K31" s="17"/>
      <c r="L31" s="17"/>
    </row>
    <row r="32" spans="2:12" x14ac:dyDescent="0.15">
      <c r="B32" s="18"/>
      <c r="C32" s="18"/>
      <c r="D32" s="19" t="s">
        <v>47</v>
      </c>
      <c r="E32" s="19">
        <v>3.41</v>
      </c>
      <c r="F32" s="19" t="s">
        <v>38</v>
      </c>
      <c r="G32" s="19">
        <v>2.63E-2</v>
      </c>
      <c r="H32" s="19" t="s">
        <v>27</v>
      </c>
      <c r="K32" s="17"/>
      <c r="L32" s="17"/>
    </row>
    <row r="33" spans="2:12" x14ac:dyDescent="0.15">
      <c r="B33" s="18"/>
      <c r="C33" s="18"/>
      <c r="D33" s="19" t="s">
        <v>48</v>
      </c>
      <c r="E33" s="19">
        <v>8.41</v>
      </c>
      <c r="F33" s="19" t="s">
        <v>38</v>
      </c>
      <c r="G33" s="19">
        <v>3.8399999999999997E-2</v>
      </c>
      <c r="H33" s="19" t="s">
        <v>27</v>
      </c>
      <c r="K33" s="17"/>
      <c r="L33" s="17"/>
    </row>
    <row r="34" spans="2:12" x14ac:dyDescent="0.15">
      <c r="B34" s="18"/>
      <c r="C34" s="18" t="s">
        <v>49</v>
      </c>
      <c r="D34" s="19" t="s">
        <v>19</v>
      </c>
      <c r="E34" s="19"/>
      <c r="F34" s="19" t="s">
        <v>38</v>
      </c>
      <c r="G34" s="19">
        <v>1.3599999999999999E-2</v>
      </c>
      <c r="H34" s="19" t="s">
        <v>27</v>
      </c>
      <c r="K34" s="17"/>
      <c r="L34" s="17"/>
    </row>
    <row r="35" spans="2:12" x14ac:dyDescent="0.15">
      <c r="B35" s="18" t="s">
        <v>50</v>
      </c>
      <c r="C35" s="18"/>
      <c r="D35" s="19" t="s">
        <v>4</v>
      </c>
      <c r="E35" s="19">
        <v>1.02</v>
      </c>
      <c r="F35" s="19" t="s">
        <v>51</v>
      </c>
      <c r="G35" s="19">
        <v>0.06</v>
      </c>
      <c r="H35" s="19" t="s">
        <v>52</v>
      </c>
      <c r="K35" s="17"/>
      <c r="L35" s="17"/>
    </row>
    <row r="36" spans="2:12" x14ac:dyDescent="0.15">
      <c r="B36" s="18"/>
      <c r="C36" s="18"/>
      <c r="D36" s="19" t="s">
        <v>5</v>
      </c>
      <c r="E36" s="19">
        <v>1.36</v>
      </c>
      <c r="F36" s="19" t="s">
        <v>51</v>
      </c>
      <c r="G36" s="19">
        <v>5.7000000000000002E-2</v>
      </c>
      <c r="H36" s="19" t="s">
        <v>52</v>
      </c>
      <c r="K36" s="17"/>
      <c r="L36" s="17"/>
    </row>
    <row r="37" spans="2:12" x14ac:dyDescent="0.15">
      <c r="B37" s="18"/>
      <c r="C37" s="18"/>
      <c r="D37" s="19" t="s">
        <v>6</v>
      </c>
      <c r="E37" s="19">
        <v>1.36</v>
      </c>
      <c r="F37" s="19" t="s">
        <v>51</v>
      </c>
      <c r="G37" s="19">
        <v>5.7000000000000002E-2</v>
      </c>
      <c r="H37" s="19" t="s">
        <v>52</v>
      </c>
      <c r="K37" s="17"/>
      <c r="L37" s="17"/>
    </row>
    <row r="38" spans="2:12" x14ac:dyDescent="0.15">
      <c r="B38" s="18"/>
      <c r="C38" s="18"/>
      <c r="D38" s="19" t="s">
        <v>7</v>
      </c>
      <c r="E38" s="19">
        <v>1.36</v>
      </c>
      <c r="F38" s="19" t="s">
        <v>51</v>
      </c>
      <c r="G38" s="19">
        <v>5.7000000000000002E-2</v>
      </c>
      <c r="H38" s="19" t="s">
        <v>52</v>
      </c>
      <c r="K38" s="17"/>
      <c r="L38" s="17"/>
    </row>
    <row r="39" spans="2:12" x14ac:dyDescent="0.15">
      <c r="B39" s="18" t="s">
        <v>9</v>
      </c>
      <c r="C39" s="18" t="s">
        <v>10</v>
      </c>
      <c r="D39" s="19" t="s">
        <v>11</v>
      </c>
      <c r="E39" s="19">
        <v>9.9700000000000006</v>
      </c>
      <c r="F39" s="19" t="s">
        <v>53</v>
      </c>
      <c r="G39" s="39" t="s">
        <v>108</v>
      </c>
      <c r="H39" s="19" t="s">
        <v>54</v>
      </c>
      <c r="K39" s="17"/>
      <c r="L39" s="17"/>
    </row>
    <row r="40" spans="2:12" x14ac:dyDescent="0.15">
      <c r="B40" s="18"/>
      <c r="C40" s="18"/>
      <c r="D40" s="19" t="s">
        <v>13</v>
      </c>
      <c r="E40" s="19">
        <v>9.2799999999999994</v>
      </c>
      <c r="F40" s="19" t="s">
        <v>53</v>
      </c>
      <c r="G40" s="39" t="s">
        <v>108</v>
      </c>
      <c r="H40" s="19" t="s">
        <v>54</v>
      </c>
      <c r="K40" s="17"/>
      <c r="L40" s="17"/>
    </row>
    <row r="41" spans="2:12" x14ac:dyDescent="0.15">
      <c r="B41" s="18"/>
      <c r="C41" s="18" t="s">
        <v>14</v>
      </c>
      <c r="D41" s="19" t="s">
        <v>15</v>
      </c>
      <c r="E41" s="19">
        <v>9.76</v>
      </c>
      <c r="F41" s="19" t="s">
        <v>53</v>
      </c>
      <c r="G41" s="39" t="s">
        <v>108</v>
      </c>
      <c r="H41" s="19" t="s">
        <v>54</v>
      </c>
      <c r="K41" s="17"/>
      <c r="L41" s="17"/>
    </row>
    <row r="42" spans="2:12" x14ac:dyDescent="0.15">
      <c r="B42" s="18"/>
      <c r="C42" s="18"/>
      <c r="D42" s="19" t="s">
        <v>16</v>
      </c>
      <c r="E42" s="19">
        <v>9.76</v>
      </c>
      <c r="F42" s="19" t="s">
        <v>53</v>
      </c>
      <c r="G42" s="19"/>
      <c r="H42" s="19" t="s">
        <v>54</v>
      </c>
      <c r="K42" s="17"/>
      <c r="L42" s="17"/>
    </row>
    <row r="43" spans="2:12" x14ac:dyDescent="0.15">
      <c r="B43" s="21"/>
      <c r="C43" s="21"/>
      <c r="D43" s="22"/>
      <c r="E43" s="22"/>
      <c r="F43" s="22"/>
      <c r="G43" s="22"/>
      <c r="H43" s="22"/>
      <c r="K43" s="17"/>
      <c r="L43" s="17"/>
    </row>
    <row r="44" spans="2:12" x14ac:dyDescent="0.15">
      <c r="B44" s="23"/>
      <c r="C44" s="23"/>
      <c r="D44" s="17"/>
      <c r="E44" s="17"/>
      <c r="F44" s="37"/>
      <c r="G44" s="37"/>
      <c r="H44" s="17"/>
    </row>
    <row r="45" spans="2:12" x14ac:dyDescent="0.15">
      <c r="B45" s="40" t="s">
        <v>64</v>
      </c>
      <c r="C45" s="41" t="s">
        <v>133</v>
      </c>
      <c r="D45" s="42" t="s">
        <v>134</v>
      </c>
      <c r="E45" s="43"/>
      <c r="F45" s="24" t="s">
        <v>104</v>
      </c>
      <c r="G45" s="25"/>
      <c r="H45" s="17"/>
    </row>
    <row r="46" spans="2:12" x14ac:dyDescent="0.15">
      <c r="B46" s="26" t="s">
        <v>109</v>
      </c>
      <c r="C46" s="47">
        <v>0.48499999999999999</v>
      </c>
      <c r="D46" s="46">
        <v>0.48499999999999999</v>
      </c>
      <c r="E46" s="27" t="s">
        <v>55</v>
      </c>
      <c r="F46" s="26" t="s">
        <v>105</v>
      </c>
      <c r="G46" s="36"/>
    </row>
    <row r="47" spans="2:12" x14ac:dyDescent="0.15">
      <c r="B47" s="26" t="s">
        <v>110</v>
      </c>
      <c r="C47" s="47">
        <v>0.54700000000000004</v>
      </c>
      <c r="D47" s="46">
        <v>0.54600000000000004</v>
      </c>
      <c r="E47" s="27" t="s">
        <v>111</v>
      </c>
      <c r="F47" s="26" t="s">
        <v>106</v>
      </c>
      <c r="G47" s="22"/>
      <c r="H47" s="28"/>
      <c r="I47" s="28"/>
      <c r="J47" s="28"/>
    </row>
    <row r="48" spans="2:12" x14ac:dyDescent="0.15">
      <c r="B48" s="26" t="s">
        <v>112</v>
      </c>
      <c r="C48" s="47">
        <v>0.46400000000000002</v>
      </c>
      <c r="D48" s="46">
        <v>0.46300000000000002</v>
      </c>
      <c r="E48" s="27" t="s">
        <v>113</v>
      </c>
      <c r="F48" s="26" t="s">
        <v>107</v>
      </c>
      <c r="G48" s="38"/>
    </row>
    <row r="49" spans="2:8" x14ac:dyDescent="0.15">
      <c r="B49" s="29" t="s">
        <v>114</v>
      </c>
      <c r="C49" s="47">
        <v>0.51800000000000002</v>
      </c>
      <c r="D49" s="46">
        <v>0.46899999999999997</v>
      </c>
      <c r="E49" s="27" t="s">
        <v>113</v>
      </c>
      <c r="H49" s="17"/>
    </row>
    <row r="50" spans="2:8" x14ac:dyDescent="0.15">
      <c r="B50" s="29" t="s">
        <v>115</v>
      </c>
      <c r="C50" s="47">
        <v>0.64100000000000001</v>
      </c>
      <c r="D50" s="46">
        <v>0.54600000000000004</v>
      </c>
      <c r="E50" s="27" t="s">
        <v>113</v>
      </c>
      <c r="H50" s="17"/>
    </row>
    <row r="51" spans="2:8" x14ac:dyDescent="0.15">
      <c r="B51" s="29" t="s">
        <v>116</v>
      </c>
      <c r="C51" s="47">
        <v>0.45</v>
      </c>
      <c r="D51" s="46">
        <v>0.41399999999999998</v>
      </c>
      <c r="E51" s="27" t="s">
        <v>55</v>
      </c>
    </row>
    <row r="52" spans="2:8" x14ac:dyDescent="0.15">
      <c r="B52" s="29" t="s">
        <v>117</v>
      </c>
      <c r="C52" s="47">
        <v>0.65700000000000003</v>
      </c>
      <c r="D52" s="46">
        <v>0.502</v>
      </c>
      <c r="E52" s="27" t="s">
        <v>55</v>
      </c>
    </row>
    <row r="53" spans="2:8" x14ac:dyDescent="0.15">
      <c r="B53" s="29" t="s">
        <v>118</v>
      </c>
      <c r="C53" s="47">
        <v>0.55200000000000005</v>
      </c>
      <c r="D53" s="46">
        <v>0.48499999999999999</v>
      </c>
      <c r="E53" s="27" t="s">
        <v>113</v>
      </c>
    </row>
    <row r="54" spans="2:8" x14ac:dyDescent="0.15">
      <c r="B54" s="29" t="s">
        <v>119</v>
      </c>
      <c r="C54" s="47">
        <v>0.52500000000000002</v>
      </c>
      <c r="D54" s="46">
        <v>0.503</v>
      </c>
      <c r="E54" s="27" t="s">
        <v>113</v>
      </c>
    </row>
    <row r="55" spans="2:8" x14ac:dyDescent="0.15">
      <c r="B55" s="29" t="s">
        <v>120</v>
      </c>
      <c r="C55" s="47">
        <v>0.93200000000000005</v>
      </c>
      <c r="D55" s="46">
        <v>0.69199999999999995</v>
      </c>
      <c r="E55" s="27" t="s">
        <v>113</v>
      </c>
      <c r="G55" s="17"/>
      <c r="H55" s="17"/>
    </row>
    <row r="56" spans="2:8" x14ac:dyDescent="0.15">
      <c r="B56" s="29" t="s">
        <v>121</v>
      </c>
      <c r="C56" s="47">
        <v>0.61199999999999999</v>
      </c>
      <c r="D56" s="46">
        <v>0.438</v>
      </c>
      <c r="E56" s="27" t="s">
        <v>55</v>
      </c>
      <c r="G56" s="44"/>
      <c r="H56" s="45"/>
    </row>
    <row r="57" spans="2:8" x14ac:dyDescent="0.15">
      <c r="B57" s="29" t="s">
        <v>135</v>
      </c>
      <c r="C57" s="47">
        <v>0.27500000000000002</v>
      </c>
      <c r="D57" s="46">
        <v>0.27500000000000002</v>
      </c>
      <c r="E57" s="27" t="s">
        <v>55</v>
      </c>
      <c r="G57" s="44"/>
      <c r="H57" s="45"/>
    </row>
    <row r="58" spans="2:8" x14ac:dyDescent="0.15">
      <c r="B58" s="29" t="s">
        <v>136</v>
      </c>
      <c r="C58" s="47">
        <v>0.60399999999999998</v>
      </c>
      <c r="D58" s="46">
        <v>0.38300000000000001</v>
      </c>
      <c r="E58" s="27" t="s">
        <v>55</v>
      </c>
      <c r="G58" s="44"/>
      <c r="H58" s="45"/>
    </row>
    <row r="59" spans="2:8" x14ac:dyDescent="0.15">
      <c r="B59" s="29" t="s">
        <v>122</v>
      </c>
      <c r="C59" s="47">
        <v>0.503</v>
      </c>
      <c r="D59" s="46">
        <v>0.49399999999999999</v>
      </c>
      <c r="E59" s="27" t="s">
        <v>55</v>
      </c>
      <c r="G59" s="44"/>
      <c r="H59" s="45"/>
    </row>
    <row r="60" spans="2:8" x14ac:dyDescent="0.15">
      <c r="B60" s="29" t="s">
        <v>137</v>
      </c>
      <c r="C60" s="47">
        <v>0.437</v>
      </c>
      <c r="D60" s="46">
        <v>0.436</v>
      </c>
      <c r="E60" s="27" t="s">
        <v>55</v>
      </c>
      <c r="G60" s="44"/>
      <c r="H60" s="45"/>
    </row>
    <row r="61" spans="2:8" x14ac:dyDescent="0.15">
      <c r="B61" s="29" t="s">
        <v>123</v>
      </c>
      <c r="C61" s="47">
        <v>0.432</v>
      </c>
      <c r="D61" s="46">
        <v>0.432</v>
      </c>
      <c r="E61" s="27" t="s">
        <v>55</v>
      </c>
      <c r="G61" s="44"/>
      <c r="H61" s="45"/>
    </row>
    <row r="62" spans="2:8" x14ac:dyDescent="0.15">
      <c r="B62" s="29" t="s">
        <v>124</v>
      </c>
      <c r="C62" s="47">
        <v>0.45900000000000002</v>
      </c>
      <c r="D62" s="46">
        <v>0.45800000000000002</v>
      </c>
      <c r="E62" s="27" t="s">
        <v>55</v>
      </c>
      <c r="G62" s="44"/>
      <c r="H62" s="45"/>
    </row>
    <row r="63" spans="2:8" x14ac:dyDescent="0.15">
      <c r="B63" s="29" t="s">
        <v>125</v>
      </c>
      <c r="C63" s="47">
        <v>0.40899999999999997</v>
      </c>
      <c r="D63" s="46">
        <v>0.40799999999999997</v>
      </c>
      <c r="E63" s="27" t="s">
        <v>55</v>
      </c>
      <c r="G63" s="44"/>
      <c r="H63" s="45"/>
    </row>
    <row r="64" spans="2:8" x14ac:dyDescent="0.15">
      <c r="B64" s="29" t="s">
        <v>126</v>
      </c>
      <c r="C64" s="47">
        <v>0.44800000000000001</v>
      </c>
      <c r="D64" s="46">
        <v>0.44800000000000001</v>
      </c>
      <c r="E64" s="27" t="s">
        <v>55</v>
      </c>
      <c r="G64" s="44"/>
      <c r="H64" s="45"/>
    </row>
    <row r="65" spans="2:8" x14ac:dyDescent="0.15">
      <c r="B65" s="29" t="s">
        <v>138</v>
      </c>
      <c r="C65" s="47">
        <v>0.379</v>
      </c>
      <c r="D65" s="46">
        <v>0</v>
      </c>
      <c r="E65" s="27" t="s">
        <v>55</v>
      </c>
      <c r="G65" s="44"/>
      <c r="H65" s="45"/>
    </row>
    <row r="66" spans="2:8" x14ac:dyDescent="0.15">
      <c r="B66" s="29" t="s">
        <v>139</v>
      </c>
      <c r="C66" s="47">
        <v>0.81699999999999995</v>
      </c>
      <c r="D66" s="46">
        <v>0.81599999999999995</v>
      </c>
      <c r="E66" s="27" t="s">
        <v>55</v>
      </c>
      <c r="G66" s="44"/>
      <c r="H66" s="45"/>
    </row>
    <row r="67" spans="2:8" x14ac:dyDescent="0.15">
      <c r="B67" s="29" t="s">
        <v>147</v>
      </c>
      <c r="C67" s="47">
        <v>0.82299999999999995</v>
      </c>
      <c r="D67" s="46">
        <v>0.82</v>
      </c>
      <c r="E67" s="27" t="s">
        <v>55</v>
      </c>
      <c r="G67" s="44"/>
      <c r="H67" s="45"/>
    </row>
    <row r="68" spans="2:8" x14ac:dyDescent="0.15">
      <c r="B68" s="29" t="s">
        <v>127</v>
      </c>
      <c r="C68" s="47">
        <v>0.48</v>
      </c>
      <c r="D68" s="46">
        <v>0.29499999999999998</v>
      </c>
      <c r="E68" s="27" t="s">
        <v>55</v>
      </c>
      <c r="G68" s="44"/>
      <c r="H68" s="45"/>
    </row>
    <row r="69" spans="2:8" x14ac:dyDescent="0.15">
      <c r="B69" s="29" t="s">
        <v>128</v>
      </c>
      <c r="C69" s="47">
        <v>0.379</v>
      </c>
      <c r="D69" s="46">
        <v>0.379</v>
      </c>
      <c r="E69" s="27" t="s">
        <v>55</v>
      </c>
      <c r="G69" s="44"/>
      <c r="H69" s="45"/>
    </row>
    <row r="70" spans="2:8" x14ac:dyDescent="0.15">
      <c r="B70" s="29" t="s">
        <v>148</v>
      </c>
      <c r="C70" s="47">
        <v>0.442</v>
      </c>
      <c r="D70" s="46">
        <v>0.442</v>
      </c>
      <c r="E70" s="27" t="s">
        <v>55</v>
      </c>
      <c r="G70" s="44"/>
      <c r="H70" s="45"/>
    </row>
    <row r="71" spans="2:8" x14ac:dyDescent="0.15">
      <c r="B71" s="29" t="s">
        <v>149</v>
      </c>
      <c r="C71" s="47">
        <v>0.76800000000000002</v>
      </c>
      <c r="D71" s="46">
        <v>0.76700000000000002</v>
      </c>
      <c r="E71" s="27" t="s">
        <v>55</v>
      </c>
      <c r="G71" s="44"/>
      <c r="H71" s="45"/>
    </row>
    <row r="72" spans="2:8" x14ac:dyDescent="0.15">
      <c r="B72" s="29" t="s">
        <v>129</v>
      </c>
      <c r="C72" s="47">
        <v>0.371</v>
      </c>
      <c r="D72" s="46">
        <v>0.37</v>
      </c>
      <c r="E72" s="27" t="s">
        <v>55</v>
      </c>
      <c r="G72" s="44"/>
      <c r="H72" s="45"/>
    </row>
    <row r="73" spans="2:8" x14ac:dyDescent="0.15">
      <c r="B73" s="29" t="s">
        <v>150</v>
      </c>
      <c r="C73" s="47">
        <v>0.60099999999999998</v>
      </c>
      <c r="D73" s="46">
        <v>0.6</v>
      </c>
      <c r="E73" s="27" t="s">
        <v>55</v>
      </c>
      <c r="G73" s="44"/>
      <c r="H73" s="45"/>
    </row>
    <row r="74" spans="2:8" x14ac:dyDescent="0.15">
      <c r="B74" s="29" t="s">
        <v>140</v>
      </c>
      <c r="C74" s="47">
        <v>0.378</v>
      </c>
      <c r="D74" s="46">
        <v>0.377</v>
      </c>
      <c r="E74" s="27" t="s">
        <v>55</v>
      </c>
      <c r="G74" s="44"/>
      <c r="H74" s="45"/>
    </row>
    <row r="75" spans="2:8" x14ac:dyDescent="0.15">
      <c r="B75" s="29" t="s">
        <v>130</v>
      </c>
      <c r="C75" s="47">
        <v>0.39300000000000002</v>
      </c>
      <c r="D75" s="46">
        <v>0.39200000000000002</v>
      </c>
      <c r="E75" s="27" t="s">
        <v>55</v>
      </c>
      <c r="G75" s="44"/>
      <c r="H75" s="45"/>
    </row>
    <row r="76" spans="2:8" x14ac:dyDescent="0.15">
      <c r="B76" s="29" t="s">
        <v>141</v>
      </c>
      <c r="C76" s="47">
        <v>0.39100000000000001</v>
      </c>
      <c r="D76" s="46">
        <v>0.39100000000000001</v>
      </c>
      <c r="E76" s="27" t="s">
        <v>55</v>
      </c>
      <c r="G76" s="44"/>
      <c r="H76" s="45"/>
    </row>
    <row r="77" spans="2:8" x14ac:dyDescent="0.15">
      <c r="B77" s="29" t="s">
        <v>142</v>
      </c>
      <c r="C77" s="47">
        <v>6.5000000000000002E-2</v>
      </c>
      <c r="D77" s="46">
        <v>6.5000000000000002E-2</v>
      </c>
      <c r="E77" s="27" t="s">
        <v>55</v>
      </c>
      <c r="G77" s="44"/>
      <c r="H77" s="45"/>
    </row>
    <row r="78" spans="2:8" x14ac:dyDescent="0.15">
      <c r="B78" s="29" t="s">
        <v>131</v>
      </c>
      <c r="C78" s="47">
        <v>0.47599999999999998</v>
      </c>
      <c r="D78" s="46">
        <v>0.47499999999999998</v>
      </c>
      <c r="E78" s="27" t="s">
        <v>55</v>
      </c>
      <c r="G78" s="44"/>
      <c r="H78" s="45"/>
    </row>
    <row r="79" spans="2:8" x14ac:dyDescent="0.15">
      <c r="B79" s="29" t="s">
        <v>143</v>
      </c>
      <c r="C79" s="47">
        <v>0.46300000000000002</v>
      </c>
      <c r="D79" s="46">
        <v>0.247</v>
      </c>
      <c r="E79" s="27" t="s">
        <v>55</v>
      </c>
      <c r="G79" s="44"/>
      <c r="H79" s="45"/>
    </row>
    <row r="80" spans="2:8" x14ac:dyDescent="0.15">
      <c r="B80" s="29" t="s">
        <v>132</v>
      </c>
      <c r="C80" s="47">
        <v>0.60099999999999998</v>
      </c>
      <c r="D80" s="46">
        <v>0.60099999999999998</v>
      </c>
      <c r="E80" s="27" t="s">
        <v>55</v>
      </c>
      <c r="G80" s="44"/>
      <c r="H80" s="45"/>
    </row>
    <row r="81" spans="2:8" x14ac:dyDescent="0.15">
      <c r="B81" s="29" t="s">
        <v>144</v>
      </c>
      <c r="C81" s="47">
        <v>1.6E-2</v>
      </c>
      <c r="D81" s="46">
        <v>1.6E-2</v>
      </c>
      <c r="E81" s="27" t="s">
        <v>55</v>
      </c>
      <c r="G81" s="44"/>
      <c r="H81" s="45"/>
    </row>
    <row r="82" spans="2:8" x14ac:dyDescent="0.15">
      <c r="B82" s="29" t="s">
        <v>145</v>
      </c>
      <c r="C82" s="47">
        <v>0.34300000000000003</v>
      </c>
      <c r="D82" s="46">
        <v>0.315</v>
      </c>
      <c r="E82" s="27" t="s">
        <v>55</v>
      </c>
      <c r="G82" s="44"/>
      <c r="H82" s="45"/>
    </row>
    <row r="83" spans="2:8" x14ac:dyDescent="0.15">
      <c r="B83" s="29" t="s">
        <v>146</v>
      </c>
      <c r="C83" s="47">
        <v>0.40500000000000003</v>
      </c>
      <c r="D83" s="46">
        <v>0.40400000000000003</v>
      </c>
      <c r="E83" s="27" t="s">
        <v>55</v>
      </c>
      <c r="G83" s="44"/>
      <c r="H83" s="45"/>
    </row>
    <row r="84" spans="2:8" x14ac:dyDescent="0.15">
      <c r="B84" t="s">
        <v>151</v>
      </c>
      <c r="E84" s="30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原油換算値計算表</vt:lpstr>
      <vt:lpstr>係数</vt:lpstr>
      <vt:lpstr>原油換算値計算表!Print_Area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2022-08-01T06:38:55Z</dcterms:created>
  <dcterms:modified xsi:type="dcterms:W3CDTF">2022-08-01T06:39:08Z</dcterms:modified>
</cp:coreProperties>
</file>